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jmjtmu.sharepoint.com/sites/msteams_7315cc/Shared Documents/18_【6月下旬】対実習先発送　名簿等/2025/02_様式類/"/>
    </mc:Choice>
  </mc:AlternateContent>
  <xr:revisionPtr revIDLastSave="0" documentId="8_{C485F8C3-5DA5-4C16-8AA4-BECFAFF49074}" xr6:coauthVersionLast="47" xr6:coauthVersionMax="47" xr10:uidLastSave="{00000000-0000-0000-0000-000000000000}"/>
  <workbookProtection workbookAlgorithmName="SHA-512" workbookHashValue="F8NSHCf+mYjqJZrJ0a+fHWdBig6j650EeqWInDb9EMIebTySBOglhn8ZEEXskSWnc6ATRfIT2qA30/xZ9HSQZg==" workbookSaltValue="4QcXNj92RP1714nfl8GPTQ==" workbookSpinCount="100000" lockStructure="1"/>
  <bookViews>
    <workbookView xWindow="-110" yWindow="-110" windowWidth="19420" windowHeight="10300" xr2:uid="{416BED7E-01CF-4643-890B-469CCED8F4B6}"/>
  </bookViews>
  <sheets>
    <sheet name="【ご記入ください】実習計画書1" sheetId="1" r:id="rId1"/>
    <sheet name="【ご記入ください】実習計画書2" sheetId="2" r:id="rId2"/>
    <sheet name="参考" sheetId="3" state="hidden" r:id="rId3"/>
    <sheet name="(記入不要）" sheetId="5" r:id="rId4"/>
  </sheets>
  <definedNames>
    <definedName name="_xlnm._FilterDatabase" localSheetId="2" hidden="1">参考!$A$1:$D$148</definedName>
    <definedName name="_xlnm.Print_Area" localSheetId="3">'(記入不要）'!$A$1:$H$48</definedName>
    <definedName name="_xlnm.Print_Area" localSheetId="0">【ご記入ください】実習計画書1!$A$1:$F$40</definedName>
    <definedName name="_xlnm.Print_Area" localSheetId="1">【ご記入ください】実習計画書2!$A$1:$H$16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C47" i="5"/>
  <c r="C46" i="5"/>
  <c r="C45" i="5"/>
  <c r="C44" i="5"/>
  <c r="C43" i="5"/>
  <c r="C42" i="5"/>
  <c r="C41" i="5"/>
  <c r="C40" i="5"/>
  <c r="C39" i="5"/>
  <c r="C38" i="5"/>
  <c r="F39" i="5"/>
  <c r="G39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G38" i="5"/>
  <c r="F38" i="5"/>
  <c r="D40" i="5"/>
  <c r="D41" i="5"/>
  <c r="D42" i="5"/>
  <c r="D43" i="5"/>
  <c r="D44" i="5"/>
  <c r="D45" i="5"/>
  <c r="D46" i="5"/>
  <c r="D47" i="5"/>
  <c r="D39" i="5"/>
  <c r="D38" i="5"/>
  <c r="D28" i="5"/>
  <c r="D27" i="5"/>
  <c r="D26" i="5"/>
  <c r="D25" i="5"/>
  <c r="E24" i="5"/>
  <c r="E23" i="5"/>
  <c r="E22" i="5"/>
  <c r="E21" i="5"/>
  <c r="D24" i="5"/>
  <c r="D23" i="5"/>
  <c r="D22" i="5"/>
  <c r="D21" i="5"/>
  <c r="D19" i="5"/>
  <c r="D18" i="5"/>
  <c r="D17" i="5"/>
  <c r="D16" i="5"/>
  <c r="D14" i="5"/>
  <c r="G12" i="5"/>
  <c r="D13" i="5"/>
  <c r="D12" i="5"/>
  <c r="D11" i="5"/>
  <c r="D10" i="5"/>
  <c r="D9" i="5"/>
  <c r="D20" i="5"/>
  <c r="I8" i="5"/>
  <c r="G5" i="5"/>
  <c r="D7" i="5" s="1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" i="3"/>
  <c r="G35" i="5" l="1"/>
  <c r="D8" i="5"/>
  <c r="C36" i="5" s="1"/>
</calcChain>
</file>

<file path=xl/sharedStrings.xml><?xml version="1.0" encoding="utf-8"?>
<sst xmlns="http://schemas.openxmlformats.org/spreadsheetml/2006/main" count="577" uniqueCount="319">
  <si>
    <t>実習計画書１/２</t>
    <phoneticPr fontId="8"/>
  </si>
  <si>
    <t>実習先（企業・法人）カテゴリー</t>
    <rPh sb="0" eb="3">
      <t>ジッシュウサキ</t>
    </rPh>
    <rPh sb="4" eb="6">
      <t>キギョウ</t>
    </rPh>
    <rPh sb="7" eb="9">
      <t>ホウジン</t>
    </rPh>
    <phoneticPr fontId="8"/>
  </si>
  <si>
    <t>←ご選択ください</t>
    <rPh sb="2" eb="4">
      <t>センタク</t>
    </rPh>
    <phoneticPr fontId="8"/>
  </si>
  <si>
    <t>実習先名・部署名</t>
    <rPh sb="5" eb="8">
      <t>ブショメイ</t>
    </rPh>
    <phoneticPr fontId="8"/>
  </si>
  <si>
    <t>実習部署名</t>
    <phoneticPr fontId="8"/>
  </si>
  <si>
    <t>実習先所在地</t>
    <rPh sb="3" eb="6">
      <t>ショザイチ</t>
    </rPh>
    <phoneticPr fontId="8"/>
  </si>
  <si>
    <t>郵便番号</t>
    <rPh sb="0" eb="4">
      <t>ユウビンバンゴウ</t>
    </rPh>
    <phoneticPr fontId="8"/>
  </si>
  <si>
    <t>〒○○〇ー○○○○</t>
    <phoneticPr fontId="8"/>
  </si>
  <si>
    <t>住所</t>
    <rPh sb="0" eb="2">
      <t>ジュウショ</t>
    </rPh>
    <phoneticPr fontId="8"/>
  </si>
  <si>
    <t>最　寄　駅</t>
  </si>
  <si>
    <t>実習期間</t>
    <phoneticPr fontId="8"/>
  </si>
  <si>
    <t>日数</t>
    <rPh sb="0" eb="2">
      <t>ニッスウ</t>
    </rPh>
    <phoneticPr fontId="8"/>
  </si>
  <si>
    <t>〇日間</t>
    <rPh sb="1" eb="3">
      <t>ニチカン</t>
    </rPh>
    <phoneticPr fontId="8"/>
  </si>
  <si>
    <t>勤務時間</t>
    <phoneticPr fontId="8"/>
  </si>
  <si>
    <t>〇〇：〇〇～〇〇：○○</t>
    <phoneticPr fontId="8"/>
  </si>
  <si>
    <t>実習指導
ご担当者様</t>
    <phoneticPr fontId="8"/>
  </si>
  <si>
    <t>ご 所 属</t>
    <phoneticPr fontId="8"/>
  </si>
  <si>
    <t>電 話 番 号</t>
  </si>
  <si>
    <t>E – M A I L</t>
  </si>
  <si>
    <t>初日の
確認事項</t>
    <phoneticPr fontId="8"/>
  </si>
  <si>
    <t>集 合 場 所</t>
  </si>
  <si>
    <t>集 合 時 間</t>
  </si>
  <si>
    <t>持 物</t>
    <phoneticPr fontId="8"/>
  </si>
  <si>
    <t>服装</t>
    <rPh sb="0" eb="2">
      <t>フクソウ</t>
    </rPh>
    <phoneticPr fontId="8"/>
  </si>
  <si>
    <t>事前ガイダンス</t>
  </si>
  <si>
    <t>［ありの場合］詳細について</t>
    <phoneticPr fontId="8"/>
  </si>
  <si>
    <t>日時・場所・持物・服装など</t>
    <phoneticPr fontId="8"/>
  </si>
  <si>
    <t>実習先での貸与物</t>
  </si>
  <si>
    <t>作業着・白衣、PCなど</t>
    <phoneticPr fontId="8"/>
  </si>
  <si>
    <t>他大学実習生の有無</t>
  </si>
  <si>
    <t>実習形式</t>
  </si>
  <si>
    <t>［オンラインの場合］準備が必要なもの</t>
    <phoneticPr fontId="8"/>
  </si>
  <si>
    <t>PC・wifi・ビデオ・マイクなど</t>
    <phoneticPr fontId="8"/>
  </si>
  <si>
    <t>実習中の
服装</t>
    <phoneticPr fontId="8"/>
  </si>
  <si>
    <t>通　勤　時</t>
  </si>
  <si>
    <t>実　習　時</t>
  </si>
  <si>
    <t>実習中の持物</t>
  </si>
  <si>
    <t>その他の注意事項</t>
  </si>
  <si>
    <t>実習計画書２/２</t>
    <phoneticPr fontId="8"/>
  </si>
  <si>
    <t>実習日</t>
  </si>
  <si>
    <t>実習内容</t>
  </si>
  <si>
    <t>場　所</t>
  </si>
  <si>
    <t>備　考</t>
  </si>
  <si>
    <t>１日目</t>
  </si>
  <si>
    <t>２日目</t>
  </si>
  <si>
    <t>３日目</t>
  </si>
  <si>
    <t>４日目</t>
  </si>
  <si>
    <t>５日目</t>
  </si>
  <si>
    <t>６日目</t>
  </si>
  <si>
    <t>７日目</t>
  </si>
  <si>
    <t>８日目</t>
  </si>
  <si>
    <t>９日目</t>
  </si>
  <si>
    <t>10日目</t>
  </si>
  <si>
    <t>総務局</t>
  </si>
  <si>
    <t>総務部、人事部、行政部、総合防災部、人権部</t>
  </si>
  <si>
    <t>東京都</t>
    <rPh sb="0" eb="3">
      <t>トウキョウト</t>
    </rPh>
    <phoneticPr fontId="8"/>
  </si>
  <si>
    <t>主税局</t>
  </si>
  <si>
    <t>港都税事務所</t>
  </si>
  <si>
    <t>都市整備局</t>
  </si>
  <si>
    <t>市街地整備部企画課</t>
  </si>
  <si>
    <t>環境局</t>
  </si>
  <si>
    <t>多摩環境事務所</t>
  </si>
  <si>
    <t>福祉局</t>
  </si>
  <si>
    <t>立川児童相談所 相談援助課</t>
  </si>
  <si>
    <t>子供・子育て支援部北児童相談所 児童福祉担当</t>
  </si>
  <si>
    <t>八王子児童相談所 保護課</t>
  </si>
  <si>
    <t>東京都立萩山実務学校 自立支援課</t>
  </si>
  <si>
    <t>建設局</t>
  </si>
  <si>
    <t>道路建設部 計画課</t>
  </si>
  <si>
    <t>第二建設事務所</t>
  </si>
  <si>
    <t>第三建設事務所</t>
  </si>
  <si>
    <t>西多摩建設事務所</t>
  </si>
  <si>
    <t>南多摩東部建設事務所</t>
  </si>
  <si>
    <t>南多摩西部建設事務所</t>
  </si>
  <si>
    <t>北多摩南部建設事務所</t>
  </si>
  <si>
    <t>交通局</t>
  </si>
  <si>
    <t>車両電気部電力課計画担当</t>
  </si>
  <si>
    <t>水道局</t>
  </si>
  <si>
    <t>総務部施設計画課</t>
  </si>
  <si>
    <t>水源管理事務所 技術課</t>
  </si>
  <si>
    <t>教育庁/東京都立中央ろう学校</t>
  </si>
  <si>
    <t>経営企画室 中学部 高等部</t>
  </si>
  <si>
    <t>教育庁/東京都立水元小合学園  </t>
  </si>
  <si>
    <t>肢体不自由教育部門</t>
  </si>
  <si>
    <t>教育庁/東京都立花畑学園</t>
  </si>
  <si>
    <t>教務部</t>
  </si>
  <si>
    <t>教育庁/東京都立あきる野学園</t>
  </si>
  <si>
    <t>肢体不自由教育部門・知的障害教育部門・経営企画室（学校事務）</t>
  </si>
  <si>
    <t>教育庁/東京都立小金井特別支援学校</t>
  </si>
  <si>
    <t>小学部・中学部・経営企画室等</t>
  </si>
  <si>
    <t>教育庁/東京都立南大沢学園</t>
  </si>
  <si>
    <t>港区</t>
  </si>
  <si>
    <t>未定</t>
  </si>
  <si>
    <t>特別区</t>
    <rPh sb="0" eb="3">
      <t>トクベツク</t>
    </rPh>
    <phoneticPr fontId="8"/>
  </si>
  <si>
    <t>新宿区</t>
  </si>
  <si>
    <t>台東区</t>
  </si>
  <si>
    <t>未定</t>
    <phoneticPr fontId="8"/>
  </si>
  <si>
    <t>公益財団法人江東区文化コミュニティ財団</t>
  </si>
  <si>
    <t>江東区文化センター</t>
  </si>
  <si>
    <t>江東区森下文化センター</t>
  </si>
  <si>
    <t>江東区東大島文化センター</t>
  </si>
  <si>
    <t>江東公会堂（ティアラこうとう）</t>
  </si>
  <si>
    <t>江東区中川船番所資料館</t>
  </si>
  <si>
    <t>品川区</t>
  </si>
  <si>
    <t>都市環境部</t>
    <phoneticPr fontId="8"/>
  </si>
  <si>
    <t>防災まちづくり部</t>
    <phoneticPr fontId="8"/>
  </si>
  <si>
    <t>目黒区</t>
  </si>
  <si>
    <t>子育て支援部保育課保育施設利用係、目黒区立第三ひもんや保育園</t>
  </si>
  <si>
    <t>社会福祉法人目黒区社会福祉事業団</t>
  </si>
  <si>
    <t>目黒区立特別養護老人ホーム東が丘 介護サービス課</t>
  </si>
  <si>
    <t>北区</t>
  </si>
  <si>
    <t>教育委員会教育振興部 中央図書館</t>
    <rPh sb="7" eb="9">
      <t>シンコウ</t>
    </rPh>
    <phoneticPr fontId="8"/>
  </si>
  <si>
    <t>板橋区</t>
  </si>
  <si>
    <t>江戸川区</t>
  </si>
  <si>
    <t>三鷹市  </t>
  </si>
  <si>
    <t>市</t>
    <rPh sb="0" eb="1">
      <t>シ</t>
    </rPh>
    <phoneticPr fontId="8"/>
  </si>
  <si>
    <t>昭島市</t>
  </si>
  <si>
    <t>総務部職員課</t>
  </si>
  <si>
    <t>調布市</t>
  </si>
  <si>
    <t>子ども生活部 児童青少年課 ウルトラキャンプ事業</t>
  </si>
  <si>
    <t>子ども生活部 児童青少年課 つつじが丘児童館</t>
  </si>
  <si>
    <t>子ども生活部 児童青少年課 東部児童館</t>
  </si>
  <si>
    <t>子ども生活部 児童青少年課 西部児童館</t>
  </si>
  <si>
    <t>子ども生活部 児童青少年課 染地児童館</t>
  </si>
  <si>
    <t>町田市</t>
  </si>
  <si>
    <t>未定〈参考：2024年度実績 38部署〉</t>
  </si>
  <si>
    <t>小金井市</t>
  </si>
  <si>
    <t>子ども家庭部 児童青少年課</t>
  </si>
  <si>
    <t>子ども家庭部 児童青少年課 たまむし学童保育所</t>
  </si>
  <si>
    <t>子ども家庭部 児童青少年課 さくらなみ学童保育所</t>
  </si>
  <si>
    <t>子ども家庭部 児童青少年課 たけとんぼ学童保育所</t>
  </si>
  <si>
    <t>子ども家庭部 児童青少年課 ほんちょう学童保育所</t>
  </si>
  <si>
    <t>国分寺市  </t>
  </si>
  <si>
    <t>国立市</t>
  </si>
  <si>
    <t>くにたち男女平等参画ステーション・パラソル</t>
  </si>
  <si>
    <t>東久留米市</t>
  </si>
  <si>
    <t>会計課</t>
  </si>
  <si>
    <t>教育部図書館 中央図書館（指定管理者運営施設）</t>
  </si>
  <si>
    <t>多摩市</t>
  </si>
  <si>
    <t>羽村市</t>
  </si>
  <si>
    <t>子ども家庭部 子育て相談課 羽村市中央児童館</t>
  </si>
  <si>
    <t>子ども家庭部 子育て相談課 羽村市西児童館</t>
  </si>
  <si>
    <t>土木課</t>
  </si>
  <si>
    <t>生涯学習部 図書館</t>
  </si>
  <si>
    <t>選挙管理委員会事務局</t>
  </si>
  <si>
    <t>あきる野市</t>
  </si>
  <si>
    <t>公益財団法人東京都人権啓発センター</t>
  </si>
  <si>
    <t>普及啓発課</t>
  </si>
  <si>
    <t>東京都関係団体</t>
    <rPh sb="0" eb="3">
      <t>トウキョウト</t>
    </rPh>
    <rPh sb="3" eb="7">
      <t>カンケイダンタイ</t>
    </rPh>
    <phoneticPr fontId="8"/>
  </si>
  <si>
    <t>公益財団法人東京税務協会</t>
  </si>
  <si>
    <t>中野本部（総務課・事業課等）、八王子事業所、千代田事業所</t>
  </si>
  <si>
    <t>公益財団法人東京都歴史文化財団</t>
  </si>
  <si>
    <t>アーツカウンシル東京</t>
  </si>
  <si>
    <t>公益財団法人東京都交響楽団</t>
  </si>
  <si>
    <t>経営企画部</t>
  </si>
  <si>
    <t>公益財団法人東京都スポーツ文化事業団</t>
  </si>
  <si>
    <t>駒沢オリンピック公園総合運動場</t>
  </si>
  <si>
    <t>東京武道館</t>
  </si>
  <si>
    <t>地方独立行政法人東京都立病院機構東京都立駒込病院</t>
  </si>
  <si>
    <t>総務課総務グループ</t>
  </si>
  <si>
    <t>地方独立行政法人東京都立病院機構東京都立墨東病院</t>
  </si>
  <si>
    <t>看護部</t>
  </si>
  <si>
    <t>診療放射線科</t>
  </si>
  <si>
    <t>地方独立行政法人東京都立病院機構東京都立多摩総合医療センター</t>
  </si>
  <si>
    <t>総務課、看護部、薬剤科、検査科、診療放射線科、栄養科、リハビリテーション科、ほか</t>
  </si>
  <si>
    <t>地方独立行政法人東京都立病院機構東京都立多摩北部医療センター</t>
  </si>
  <si>
    <t>総務課、看護部、放射線診療科、リハビリ科ほか</t>
  </si>
  <si>
    <t>地方独立行政法人東京都立病院機構小児総合医療センター</t>
  </si>
  <si>
    <t>総務課ほか</t>
  </si>
  <si>
    <t>公益財団法人東京都福祉保健財団</t>
  </si>
  <si>
    <t>経営部、人材養成部、福祉情報部、事業者支援部（実習内容が確定次第決定）</t>
  </si>
  <si>
    <t>公益財団法人東京都中小企業振興公社</t>
  </si>
  <si>
    <t>総合支援部 企業人財支援課</t>
  </si>
  <si>
    <t>事業戦略部 取引振興課</t>
  </si>
  <si>
    <t>地方独立行政法人東京都立産業技術研究センター</t>
  </si>
  <si>
    <t>光音技術グループ（光源・照明光放射分野）</t>
  </si>
  <si>
    <t>食品技術センター</t>
  </si>
  <si>
    <t>マテリアル技術グループ</t>
  </si>
  <si>
    <t>公益財団法人東京都農林水産振興財団</t>
  </si>
  <si>
    <t>公益財団法人東京観光財団</t>
  </si>
  <si>
    <t>地域振興部事業課</t>
  </si>
  <si>
    <t>公益財団法人東京動物園協会井の頭自然文化園</t>
  </si>
  <si>
    <t>教育普及係</t>
  </si>
  <si>
    <t>公益財団法人東京都公園協会</t>
  </si>
  <si>
    <t>桜ヶ丘公園サービスセンター</t>
  </si>
  <si>
    <t>公益財団法人東京防災救急協会</t>
  </si>
  <si>
    <t>池袋都民防災教育センター</t>
  </si>
  <si>
    <t>防災事業部 立川都民防災教育センター</t>
  </si>
  <si>
    <t>本所都民防災教育センター</t>
  </si>
  <si>
    <t>救急指導部 救急指導課</t>
  </si>
  <si>
    <t>株式会社ウチダシステムズ</t>
  </si>
  <si>
    <t>人事総務部</t>
  </si>
  <si>
    <t>企業</t>
    <rPh sb="0" eb="2">
      <t>キギョウ</t>
    </rPh>
    <phoneticPr fontId="8"/>
  </si>
  <si>
    <t>株式会社クオリティ・オブ・ライフ</t>
  </si>
  <si>
    <t>-</t>
  </si>
  <si>
    <t>株式会社サカイ引越センター</t>
  </si>
  <si>
    <t>東日本本部</t>
  </si>
  <si>
    <t>株式会社四季リゾーツ</t>
  </si>
  <si>
    <t>四季倶楽部 プレーゴ葉山</t>
  </si>
  <si>
    <t>株式会社セレスポ</t>
  </si>
  <si>
    <t>株式会社タウンニュース社</t>
  </si>
  <si>
    <t>神奈川県内各支社</t>
  </si>
  <si>
    <t>株式会社東京サマーランド</t>
  </si>
  <si>
    <t>アウトドア事業部ヴィレッジ課</t>
  </si>
  <si>
    <t>東京都競馬株式会社</t>
  </si>
  <si>
    <t>総務部 人事課</t>
  </si>
  <si>
    <t>日本ハウズイング株式会社  </t>
  </si>
  <si>
    <t>技術職（人事総務部 人事グループ）</t>
  </si>
  <si>
    <t>コンサルタント職（人事総務部 人事グループ）</t>
  </si>
  <si>
    <t>一般財団法人日本ユースホステル協会</t>
  </si>
  <si>
    <t>東京セントラルユースホステル</t>
  </si>
  <si>
    <t>株式会社パソナグループ</t>
  </si>
  <si>
    <t>HCM部　新卒採用チームほか</t>
  </si>
  <si>
    <t>株式会社パフ</t>
  </si>
  <si>
    <t>営業グループ</t>
  </si>
  <si>
    <t>ヤオキン商事株式会社</t>
  </si>
  <si>
    <t>施設管理部（ギャラクシティ）</t>
  </si>
  <si>
    <t>施設管理部 （受入施設上戸田地域交流センター・上戸田分館）</t>
  </si>
  <si>
    <t>リゾートトラスト株式会社</t>
  </si>
  <si>
    <t>東京本社/東京ベイコート倶楽部（宿泊部・料飲部）</t>
  </si>
  <si>
    <t>株式会社シモジマ</t>
  </si>
  <si>
    <t>人事部</t>
  </si>
  <si>
    <t>株式会社内田洋行</t>
  </si>
  <si>
    <t>人事部</t>
    <phoneticPr fontId="8"/>
  </si>
  <si>
    <t>京セラ株式会社</t>
  </si>
  <si>
    <t>人事企画部</t>
  </si>
  <si>
    <t>古河機械金属株式会社  </t>
  </si>
  <si>
    <t>古河ユニック 生産本部佐倉工場開発設計部</t>
  </si>
  <si>
    <t>プレス工業株式会社</t>
  </si>
  <si>
    <t>技術部、設計部、生産技術課</t>
  </si>
  <si>
    <t>ヨシモトポール株式会社</t>
  </si>
  <si>
    <t>人事・ガバナンス部、営業部、技術部、群馬事業所</t>
  </si>
  <si>
    <t>株式会社オムテック</t>
  </si>
  <si>
    <t>営業部</t>
  </si>
  <si>
    <t>極東興和株式会社</t>
  </si>
  <si>
    <t>東京支店管理課</t>
  </si>
  <si>
    <t>栗本建設工業株式会社</t>
  </si>
  <si>
    <t>工事部（現場作業所）、設計部（東京支店）</t>
  </si>
  <si>
    <t>株式会社サンケータイムリー</t>
  </si>
  <si>
    <t>設計部</t>
  </si>
  <si>
    <t>新英興業株式会社  </t>
  </si>
  <si>
    <t>工事部</t>
  </si>
  <si>
    <t>新三平建設株式会社</t>
  </si>
  <si>
    <t>工事部他</t>
  </si>
  <si>
    <t>株式会社日本構造橋梁研究所</t>
  </si>
  <si>
    <t>株式会社リンク・トラスト</t>
  </si>
  <si>
    <t>東京信用保証協会</t>
  </si>
  <si>
    <t>人事部・経営支援部・管理部・整理部・支店・システム部門（予定）</t>
    <phoneticPr fontId="8"/>
  </si>
  <si>
    <t>東京水道株式会社</t>
  </si>
  <si>
    <t>水道技術本部/多摩水道技術本部のいずれかの土木部署</t>
  </si>
  <si>
    <t>アールシーソリューション株式会社</t>
  </si>
  <si>
    <t>管理部</t>
  </si>
  <si>
    <t>株式会社キュービック</t>
  </si>
  <si>
    <t>ピープルエクスペリエンスオフィス PR</t>
  </si>
  <si>
    <t>株式会社クレッシェンド</t>
  </si>
  <si>
    <t>JTP株式会社</t>
  </si>
  <si>
    <t>セコムトラストシステムズ株式会社</t>
  </si>
  <si>
    <t>技術部門_13部署に分かれて配属(1部署のみ営業部門）</t>
    <phoneticPr fontId="8"/>
  </si>
  <si>
    <t>株式会社ソアーシステム</t>
  </si>
  <si>
    <t>営業推進室（予定）</t>
  </si>
  <si>
    <t>株式会社マーブル</t>
  </si>
  <si>
    <t>企画人事本部人材開発部新卒採用課</t>
  </si>
  <si>
    <t>ナビオコンピュータ株式会社</t>
  </si>
  <si>
    <t>人材育成部【プログラムコース】</t>
  </si>
  <si>
    <t>人材育成部【インフラコース】</t>
  </si>
  <si>
    <t>株式会社日本トータル・システム</t>
  </si>
  <si>
    <t>ソリューション事業部</t>
  </si>
  <si>
    <t>株式会社ベオスアイティーホールディングス</t>
  </si>
  <si>
    <t>採用営業本部</t>
  </si>
  <si>
    <t>株式会社マン・マシンインターフェース</t>
  </si>
  <si>
    <t>管理本部 総務部</t>
  </si>
  <si>
    <t>株式会社モーデック</t>
  </si>
  <si>
    <t>社会福祉法人シルヴァーウィング</t>
  </si>
  <si>
    <t>特別養護老人ホーム新とみ</t>
  </si>
  <si>
    <t>一般社団法人ぱうず</t>
  </si>
  <si>
    <t>ぱうず事務局</t>
  </si>
  <si>
    <t>一般社団法人フードバンク八王子</t>
  </si>
  <si>
    <t>就労継続支援B型 フードバンク八王子ワークス</t>
  </si>
  <si>
    <t>特定非営利活動法人エヌピーオー・フュージョン長池</t>
  </si>
  <si>
    <t>八王子市東由木地区公園(長池公園及び、周辺の都市公園：計81公園)</t>
  </si>
  <si>
    <t>NPO法人国際自然大学校</t>
  </si>
  <si>
    <t>川崎市黒川野外活動センター</t>
  </si>
  <si>
    <t>国際自然大学校営業部</t>
  </si>
  <si>
    <t>特定非営利活動法人東京コミュニティスクール</t>
  </si>
  <si>
    <t>とらすとベースフリースクール</t>
  </si>
  <si>
    <t>特定非営利活動法人放課後NPOアフタースクール</t>
  </si>
  <si>
    <t>アフタースクール事業</t>
  </si>
  <si>
    <t>一般社団法人まちやま</t>
  </si>
  <si>
    <t>特定非営利活動法人留学協会</t>
  </si>
  <si>
    <t>事務局</t>
  </si>
  <si>
    <t>株式会社日刊工業新聞社</t>
  </si>
  <si>
    <t>経営管理本部 人事労務部</t>
  </si>
  <si>
    <t>一般社団法人日本新聞協会</t>
  </si>
  <si>
    <t>総務部総務担当ほか</t>
  </si>
  <si>
    <t>OAG税理士法人  </t>
  </si>
  <si>
    <t>タックスアドバイザリー部【Aコース】</t>
    <phoneticPr fontId="8"/>
  </si>
  <si>
    <t>TOiRO株式会社</t>
  </si>
  <si>
    <t>HR Tech事業部</t>
  </si>
  <si>
    <t>コース番号</t>
  </si>
  <si>
    <t>実習先名</t>
    <phoneticPr fontId="8"/>
  </si>
  <si>
    <t>実習先住所</t>
  </si>
  <si>
    <t>実習期間・日数</t>
  </si>
  <si>
    <t>実習指導
ご担当者様</t>
    <rPh sb="0" eb="4">
      <t>ジッシュウシドウ</t>
    </rPh>
    <phoneticPr fontId="8"/>
  </si>
  <si>
    <t>所　　　属</t>
  </si>
  <si>
    <t>初日の
確認事項</t>
    <rPh sb="4" eb="8">
      <t>カクニンジコウ</t>
    </rPh>
    <phoneticPr fontId="8"/>
  </si>
  <si>
    <t>持 物 服 装</t>
    <phoneticPr fontId="8"/>
  </si>
  <si>
    <t>実習中の
服　装</t>
    <phoneticPr fontId="8"/>
  </si>
  <si>
    <t>実習先：</t>
    <rPh sb="0" eb="3">
      <t>ジッシュウサキ</t>
    </rPh>
    <phoneticPr fontId="8"/>
  </si>
  <si>
    <t>2025年度 現場体験型しごと研究（実習） 実習計画書</t>
    <phoneticPr fontId="8"/>
  </si>
  <si>
    <t>　月　日</t>
    <rPh sb="1" eb="2">
      <t>ガツ</t>
    </rPh>
    <rPh sb="3" eb="4">
      <t>ニチ</t>
    </rPh>
    <phoneticPr fontId="8"/>
  </si>
  <si>
    <t xml:space="preserve"> [ありの場合] 備考</t>
    <rPh sb="5" eb="7">
      <t>バアイ</t>
    </rPh>
    <rPh sb="9" eb="11">
      <t>ビコウ</t>
    </rPh>
    <phoneticPr fontId="8"/>
  </si>
  <si>
    <t>（　）</t>
    <phoneticPr fontId="8"/>
  </si>
  <si>
    <t>←当初「未定」の場合にはご記入ください。</t>
    <rPh sb="1" eb="3">
      <t>トウショ</t>
    </rPh>
    <rPh sb="4" eb="6">
      <t>ミテイ</t>
    </rPh>
    <rPh sb="8" eb="10">
      <t>バアイ</t>
    </rPh>
    <rPh sb="13" eb="15">
      <t>キニュウ</t>
    </rPh>
    <phoneticPr fontId="8"/>
  </si>
  <si>
    <t>実習部署名　（決定・変更時記入）</t>
    <rPh sb="0" eb="2">
      <t>ジッシュウ</t>
    </rPh>
    <rPh sb="4" eb="5">
      <t>メイ</t>
    </rPh>
    <rPh sb="7" eb="9">
      <t>ケッテイ</t>
    </rPh>
    <rPh sb="10" eb="13">
      <t>ヘンコウジ</t>
    </rPh>
    <rPh sb="13" eb="15">
      <t>キニュウ</t>
    </rPh>
    <phoneticPr fontId="8"/>
  </si>
  <si>
    <t>　</t>
    <phoneticPr fontId="8"/>
  </si>
  <si>
    <t>※黄色の欄にご入力ください</t>
    <rPh sb="4" eb="5">
      <t>ラン</t>
    </rPh>
    <rPh sb="7" eb="9">
      <t>ニュウリョク</t>
    </rPh>
    <phoneticPr fontId="8"/>
  </si>
  <si>
    <t>氏名</t>
    <phoneticPr fontId="8"/>
  </si>
  <si>
    <t>フリガナ</t>
    <phoneticPr fontId="8"/>
  </si>
  <si>
    <t>氏名・フリガナ</t>
    <rPh sb="0" eb="2">
      <t>シメイ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</si>
</sst>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b/>
      <sz val="14"/>
      <color rgb="FF0066FF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8"/>
      <color rgb="FF00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メイリオ"/>
      <family val="3"/>
      <charset val="128"/>
    </font>
    <font>
      <b/>
      <sz val="6"/>
      <color rgb="FF00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2F2F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2" fillId="2" borderId="16" xfId="0" applyFont="1" applyFill="1" applyBorder="1" applyAlignment="1">
      <alignment horizontal="centerContinuous" vertical="center" wrapText="1"/>
    </xf>
    <xf numFmtId="0" fontId="11" fillId="2" borderId="22" xfId="0" applyFont="1" applyFill="1" applyBorder="1" applyAlignment="1">
      <alignment horizontal="centerContinuous" vertical="center"/>
    </xf>
    <xf numFmtId="0" fontId="12" fillId="2" borderId="18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/>
    </xf>
    <xf numFmtId="0" fontId="12" fillId="2" borderId="20" xfId="0" applyFont="1" applyFill="1" applyBorder="1" applyAlignment="1">
      <alignment horizontal="centerContinuous" vertical="center" wrapText="1"/>
    </xf>
    <xf numFmtId="0" fontId="11" fillId="2" borderId="24" xfId="0" applyFont="1" applyFill="1" applyBorder="1" applyAlignment="1">
      <alignment horizontal="centerContinuous" vertical="center"/>
    </xf>
    <xf numFmtId="0" fontId="11" fillId="0" borderId="0" xfId="0" applyFo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Continuous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12" fillId="2" borderId="34" xfId="0" applyFont="1" applyFill="1" applyBorder="1" applyAlignment="1">
      <alignment horizontal="centerContinuous" vertical="center" wrapText="1"/>
    </xf>
    <xf numFmtId="0" fontId="12" fillId="2" borderId="11" xfId="0" applyFont="1" applyFill="1" applyBorder="1" applyAlignment="1">
      <alignment horizontal="centerContinuous" vertical="center" wrapText="1"/>
    </xf>
    <xf numFmtId="0" fontId="11" fillId="2" borderId="35" xfId="0" applyFont="1" applyFill="1" applyBorder="1">
      <alignment vertical="center"/>
    </xf>
    <xf numFmtId="0" fontId="15" fillId="0" borderId="0" xfId="0" applyFont="1" applyAlignment="1">
      <alignment vertical="top"/>
    </xf>
    <xf numFmtId="0" fontId="6" fillId="2" borderId="3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2" fillId="2" borderId="37" xfId="0" applyFont="1" applyFill="1" applyBorder="1" applyAlignment="1">
      <alignment horizontal="centerContinuous" vertical="center" wrapText="1"/>
    </xf>
    <xf numFmtId="0" fontId="12" fillId="2" borderId="35" xfId="0" applyFont="1" applyFill="1" applyBorder="1" applyAlignment="1">
      <alignment horizontal="centerContinuous" vertical="center" wrapText="1"/>
    </xf>
    <xf numFmtId="0" fontId="3" fillId="2" borderId="33" xfId="0" applyFont="1" applyFill="1" applyBorder="1" applyAlignment="1">
      <alignment horizontal="centerContinuous" vertical="center" wrapText="1"/>
    </xf>
    <xf numFmtId="0" fontId="3" fillId="2" borderId="34" xfId="0" applyFont="1" applyFill="1" applyBorder="1" applyAlignment="1">
      <alignment horizontal="centerContinuous" vertical="center" wrapText="1"/>
    </xf>
    <xf numFmtId="0" fontId="3" fillId="2" borderId="38" xfId="0" applyFont="1" applyFill="1" applyBorder="1" applyAlignment="1">
      <alignment horizontal="centerContinuous" vertical="center" wrapText="1"/>
    </xf>
    <xf numFmtId="0" fontId="3" fillId="2" borderId="35" xfId="0" applyFont="1" applyFill="1" applyBorder="1" applyAlignment="1">
      <alignment horizontal="centerContinuous" vertical="center" wrapText="1"/>
    </xf>
    <xf numFmtId="0" fontId="3" fillId="2" borderId="39" xfId="0" applyFont="1" applyFill="1" applyBorder="1" applyAlignment="1">
      <alignment horizontal="centerContinuous" vertical="center" wrapText="1"/>
    </xf>
    <xf numFmtId="0" fontId="3" fillId="2" borderId="42" xfId="0" applyFont="1" applyFill="1" applyBorder="1" applyAlignment="1">
      <alignment horizontal="centerContinuous" vertical="center" wrapText="1"/>
    </xf>
    <xf numFmtId="0" fontId="3" fillId="2" borderId="43" xfId="0" applyFont="1" applyFill="1" applyBorder="1" applyAlignment="1">
      <alignment horizontal="centerContinuous" vertical="center" wrapText="1"/>
    </xf>
    <xf numFmtId="0" fontId="3" fillId="2" borderId="45" xfId="0" applyFont="1" applyFill="1" applyBorder="1" applyAlignment="1">
      <alignment horizontal="centerContinuous" vertical="center" wrapText="1"/>
    </xf>
    <xf numFmtId="0" fontId="3" fillId="2" borderId="46" xfId="0" applyFont="1" applyFill="1" applyBorder="1" applyAlignment="1">
      <alignment horizontal="centerContinuous" vertical="center" wrapText="1"/>
    </xf>
    <xf numFmtId="0" fontId="3" fillId="2" borderId="48" xfId="0" applyFont="1" applyFill="1" applyBorder="1" applyAlignment="1">
      <alignment horizontal="centerContinuous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centerContinuous" vertical="center" wrapText="1"/>
    </xf>
    <xf numFmtId="0" fontId="18" fillId="0" borderId="33" xfId="0" applyFont="1" applyBorder="1" applyAlignment="1">
      <alignment horizontal="center" vertical="center" wrapText="1"/>
    </xf>
    <xf numFmtId="0" fontId="0" fillId="0" borderId="56" xfId="0" applyBorder="1">
      <alignment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19" fillId="2" borderId="15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Continuous" vertical="center" wrapText="1"/>
    </xf>
    <xf numFmtId="0" fontId="5" fillId="0" borderId="17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4" fillId="0" borderId="36" xfId="0" applyFont="1" applyBorder="1" applyAlignment="1" applyProtection="1">
      <alignment vertical="top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4" fillId="0" borderId="12" xfId="0" applyFont="1" applyBorder="1" applyAlignment="1" applyProtection="1">
      <alignment horizontal="justify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3" xfId="0" applyFont="1" applyBorder="1" applyAlignment="1" applyProtection="1">
      <alignment horizontal="justify" vertical="center" wrapText="1"/>
      <protection locked="0"/>
    </xf>
    <xf numFmtId="0" fontId="20" fillId="0" borderId="15" xfId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21" fillId="0" borderId="21" xfId="0" applyFont="1" applyBorder="1" applyAlignment="1" applyProtection="1">
      <alignment vertical="center" wrapText="1"/>
      <protection locked="0"/>
    </xf>
    <xf numFmtId="56" fontId="7" fillId="0" borderId="7" xfId="0" applyNumberFormat="1" applyFont="1" applyBorder="1" applyAlignment="1" applyProtection="1">
      <alignment horizontal="center" vertical="center" wrapText="1"/>
      <protection locked="0"/>
    </xf>
    <xf numFmtId="56" fontId="7" fillId="0" borderId="9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>
      <alignment vertical="center"/>
    </xf>
    <xf numFmtId="56" fontId="0" fillId="0" borderId="33" xfId="0" applyNumberFormat="1" applyBorder="1" applyAlignment="1">
      <alignment horizontal="center" vertical="center" wrapText="1"/>
    </xf>
    <xf numFmtId="0" fontId="15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0" fillId="0" borderId="33" xfId="0" applyBorder="1" applyAlignment="1">
      <alignment horizontal="left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5" fillId="0" borderId="5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AEEF3"/>
      <color rgb="FFFDF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57729</xdr:colOff>
      <xdr:row>0</xdr:row>
      <xdr:rowOff>97485</xdr:rowOff>
    </xdr:from>
    <xdr:to>
      <xdr:col>2</xdr:col>
      <xdr:colOff>826837</xdr:colOff>
      <xdr:row>1</xdr:row>
      <xdr:rowOff>215731</xdr:rowOff>
    </xdr:to>
    <xdr:pic>
      <xdr:nvPicPr>
        <xdr:cNvPr id="2" name="図 3" descr="テキスト&#10;&#10;自動的に生成された説明">
          <a:extLst>
            <a:ext uri="{FF2B5EF4-FFF2-40B4-BE49-F238E27FC236}">
              <a16:creationId xmlns:a16="http://schemas.microsoft.com/office/drawing/2014/main" id="{53B5F0E5-D885-A66A-F548-29EFBD4BE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07" y="97485"/>
          <a:ext cx="1440000" cy="3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68165</xdr:colOff>
      <xdr:row>0</xdr:row>
      <xdr:rowOff>65625</xdr:rowOff>
    </xdr:from>
    <xdr:to>
      <xdr:col>3</xdr:col>
      <xdr:colOff>190500</xdr:colOff>
      <xdr:row>1</xdr:row>
      <xdr:rowOff>194086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490E6FE9-7375-4C6A-9636-9A3D13C8D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143" y="65625"/>
          <a:ext cx="1464118" cy="360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2078935</xdr:colOff>
      <xdr:row>0</xdr:row>
      <xdr:rowOff>54168</xdr:rowOff>
    </xdr:from>
    <xdr:to>
      <xdr:col>6</xdr:col>
      <xdr:colOff>1146299</xdr:colOff>
      <xdr:row>1</xdr:row>
      <xdr:rowOff>155465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A517F731-58AC-4FF1-8969-279BDA8D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7935" y="54168"/>
          <a:ext cx="1411342" cy="33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0</xdr:row>
      <xdr:rowOff>68166</xdr:rowOff>
    </xdr:from>
    <xdr:to>
      <xdr:col>9</xdr:col>
      <xdr:colOff>0</xdr:colOff>
      <xdr:row>1</xdr:row>
      <xdr:rowOff>161843</xdr:rowOff>
    </xdr:to>
    <xdr:pic>
      <xdr:nvPicPr>
        <xdr:cNvPr id="5" name="図 4" descr="テキスト&#10;&#10;自動的に生成された説明">
          <a:extLst>
            <a:ext uri="{FF2B5EF4-FFF2-40B4-BE49-F238E27FC236}">
              <a16:creationId xmlns:a16="http://schemas.microsoft.com/office/drawing/2014/main" id="{F2CE3908-C3EB-47C1-A632-BB7ABCAEF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9239" y="68166"/>
          <a:ext cx="1411342" cy="32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2045804</xdr:colOff>
      <xdr:row>30</xdr:row>
      <xdr:rowOff>82826</xdr:rowOff>
    </xdr:from>
    <xdr:to>
      <xdr:col>6</xdr:col>
      <xdr:colOff>1109358</xdr:colOff>
      <xdr:row>31</xdr:row>
      <xdr:rowOff>180313</xdr:rowOff>
    </xdr:to>
    <xdr:pic>
      <xdr:nvPicPr>
        <xdr:cNvPr id="7" name="図 6" descr="テキスト&#10;&#10;自動的に生成された説明">
          <a:extLst>
            <a:ext uri="{FF2B5EF4-FFF2-40B4-BE49-F238E27FC236}">
              <a16:creationId xmlns:a16="http://schemas.microsoft.com/office/drawing/2014/main" id="{057349F3-BC0F-47CB-88F8-AD8BEA65F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804" y="10767391"/>
          <a:ext cx="1407532" cy="32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E8BD-8010-448C-B809-B3CDD9CDFD2A}">
  <dimension ref="B1:E48"/>
  <sheetViews>
    <sheetView tabSelected="1" view="pageBreakPreview" zoomScale="115" zoomScaleNormal="115" zoomScaleSheetLayoutView="115" workbookViewId="0">
      <selection activeCell="D12" sqref="D12"/>
    </sheetView>
  </sheetViews>
  <sheetFormatPr defaultRowHeight="18" x14ac:dyDescent="0.55000000000000004"/>
  <cols>
    <col min="1" max="1" width="5.6640625" customWidth="1"/>
    <col min="3" max="3" width="18.6640625" style="6" customWidth="1"/>
    <col min="4" max="4" width="63" customWidth="1"/>
    <col min="5" max="5" width="20.6640625" customWidth="1"/>
  </cols>
  <sheetData>
    <row r="1" spans="2:5" ht="20" customHeight="1" x14ac:dyDescent="0.55000000000000004"/>
    <row r="2" spans="2:5" ht="20" customHeight="1" x14ac:dyDescent="0.55000000000000004">
      <c r="C2" s="96" t="s">
        <v>308</v>
      </c>
      <c r="D2" s="96"/>
    </row>
    <row r="3" spans="2:5" ht="20" customHeight="1" x14ac:dyDescent="0.55000000000000004">
      <c r="C3" s="91"/>
      <c r="D3" s="3" t="s">
        <v>0</v>
      </c>
    </row>
    <row r="4" spans="2:5" ht="20" customHeight="1" thickBot="1" x14ac:dyDescent="0.6">
      <c r="C4" s="10"/>
      <c r="D4" s="92" t="s">
        <v>315</v>
      </c>
    </row>
    <row r="5" spans="2:5" ht="16.25" customHeight="1" x14ac:dyDescent="0.55000000000000004">
      <c r="B5" s="11" t="s">
        <v>1</v>
      </c>
      <c r="C5" s="12"/>
      <c r="D5" s="63"/>
      <c r="E5" s="9" t="s">
        <v>2</v>
      </c>
    </row>
    <row r="6" spans="2:5" ht="16.25" customHeight="1" x14ac:dyDescent="0.55000000000000004">
      <c r="B6" s="13" t="s">
        <v>3</v>
      </c>
      <c r="C6" s="14"/>
      <c r="D6" s="64"/>
      <c r="E6" s="9" t="s">
        <v>2</v>
      </c>
    </row>
    <row r="7" spans="2:5" ht="16.25" customHeight="1" thickBot="1" x14ac:dyDescent="0.6">
      <c r="B7" s="15" t="s">
        <v>313</v>
      </c>
      <c r="C7" s="16"/>
      <c r="D7" s="85"/>
      <c r="E7" s="90" t="s">
        <v>312</v>
      </c>
    </row>
    <row r="8" spans="2:5" ht="16.25" customHeight="1" thickBot="1" x14ac:dyDescent="0.6">
      <c r="B8" s="17"/>
      <c r="C8" s="17"/>
      <c r="D8" s="31"/>
      <c r="E8" s="90" t="s">
        <v>314</v>
      </c>
    </row>
    <row r="9" spans="2:5" ht="16.25" customHeight="1" x14ac:dyDescent="0.55000000000000004">
      <c r="B9" s="102" t="s">
        <v>5</v>
      </c>
      <c r="C9" s="18" t="s">
        <v>6</v>
      </c>
      <c r="D9" s="84"/>
      <c r="E9" s="34" t="s">
        <v>7</v>
      </c>
    </row>
    <row r="10" spans="2:5" ht="16.25" customHeight="1" x14ac:dyDescent="0.55000000000000004">
      <c r="B10" s="103"/>
      <c r="C10" s="19" t="s">
        <v>8</v>
      </c>
      <c r="D10" s="65"/>
    </row>
    <row r="11" spans="2:5" ht="16.25" customHeight="1" thickBot="1" x14ac:dyDescent="0.6">
      <c r="B11" s="15" t="s">
        <v>9</v>
      </c>
      <c r="C11" s="20"/>
      <c r="D11" s="66"/>
    </row>
    <row r="12" spans="2:5" ht="16.25" customHeight="1" thickBot="1" x14ac:dyDescent="0.6">
      <c r="B12" s="17"/>
      <c r="C12" s="17"/>
    </row>
    <row r="13" spans="2:5" ht="16.25" customHeight="1" x14ac:dyDescent="0.55000000000000004">
      <c r="B13" s="28" t="s">
        <v>10</v>
      </c>
      <c r="C13" s="28"/>
      <c r="D13" s="67"/>
    </row>
    <row r="14" spans="2:5" ht="16.25" customHeight="1" x14ac:dyDescent="0.55000000000000004">
      <c r="B14" s="35" t="s">
        <v>11</v>
      </c>
      <c r="C14" s="35"/>
      <c r="D14" s="68"/>
      <c r="E14" s="9" t="s">
        <v>12</v>
      </c>
    </row>
    <row r="15" spans="2:5" ht="16.25" customHeight="1" thickBot="1" x14ac:dyDescent="0.6">
      <c r="B15" s="36" t="s">
        <v>13</v>
      </c>
      <c r="C15" s="36"/>
      <c r="D15" s="69"/>
      <c r="E15" s="9" t="s">
        <v>14</v>
      </c>
    </row>
    <row r="16" spans="2:5" ht="16.25" customHeight="1" thickBot="1" x14ac:dyDescent="0.6">
      <c r="B16" s="17"/>
      <c r="C16" s="21"/>
    </row>
    <row r="17" spans="2:5" ht="16.25" customHeight="1" x14ac:dyDescent="0.55000000000000004">
      <c r="B17" s="99" t="s">
        <v>15</v>
      </c>
      <c r="C17" s="18" t="s">
        <v>16</v>
      </c>
      <c r="D17" s="70"/>
    </row>
    <row r="18" spans="2:5" ht="16.25" customHeight="1" x14ac:dyDescent="0.55000000000000004">
      <c r="B18" s="100"/>
      <c r="C18" s="56" t="s">
        <v>316</v>
      </c>
      <c r="D18" s="71"/>
    </row>
    <row r="19" spans="2:5" ht="16.25" customHeight="1" x14ac:dyDescent="0.55000000000000004">
      <c r="B19" s="100"/>
      <c r="C19" s="56" t="s">
        <v>317</v>
      </c>
      <c r="D19" s="71"/>
    </row>
    <row r="20" spans="2:5" x14ac:dyDescent="0.55000000000000004">
      <c r="B20" s="100"/>
      <c r="C20" s="56" t="s">
        <v>17</v>
      </c>
      <c r="D20" s="71"/>
    </row>
    <row r="21" spans="2:5" ht="18.5" thickBot="1" x14ac:dyDescent="0.6">
      <c r="B21" s="101"/>
      <c r="C21" s="57" t="s">
        <v>18</v>
      </c>
      <c r="D21" s="82"/>
    </row>
    <row r="22" spans="2:5" ht="16.25" customHeight="1" thickBot="1" x14ac:dyDescent="0.6">
      <c r="B22" s="17"/>
      <c r="C22" s="22"/>
      <c r="D22" s="4"/>
    </row>
    <row r="23" spans="2:5" ht="16.25" customHeight="1" x14ac:dyDescent="0.55000000000000004">
      <c r="B23" s="97" t="s">
        <v>19</v>
      </c>
      <c r="C23" s="23" t="s">
        <v>20</v>
      </c>
      <c r="D23" s="70"/>
    </row>
    <row r="24" spans="2:5" ht="16.25" customHeight="1" x14ac:dyDescent="0.55000000000000004">
      <c r="B24" s="98"/>
      <c r="C24" s="24" t="s">
        <v>21</v>
      </c>
      <c r="D24" s="83"/>
    </row>
    <row r="25" spans="2:5" ht="16.25" customHeight="1" x14ac:dyDescent="0.55000000000000004">
      <c r="B25" s="98"/>
      <c r="C25" s="24" t="s">
        <v>22</v>
      </c>
      <c r="D25" s="71"/>
    </row>
    <row r="26" spans="2:5" ht="16.25" customHeight="1" thickBot="1" x14ac:dyDescent="0.6">
      <c r="B26" s="98"/>
      <c r="C26" s="25" t="s">
        <v>23</v>
      </c>
      <c r="D26" s="72"/>
    </row>
    <row r="27" spans="2:5" ht="16.25" customHeight="1" x14ac:dyDescent="0.55000000000000004">
      <c r="B27" s="28" t="s">
        <v>24</v>
      </c>
      <c r="C27" s="29"/>
      <c r="D27" s="73"/>
      <c r="E27" s="9" t="s">
        <v>2</v>
      </c>
    </row>
    <row r="28" spans="2:5" ht="16.25" customHeight="1" thickBot="1" x14ac:dyDescent="0.6">
      <c r="B28" s="30"/>
      <c r="C28" s="61" t="s">
        <v>25</v>
      </c>
      <c r="D28" s="74"/>
      <c r="E28" s="9" t="s">
        <v>26</v>
      </c>
    </row>
    <row r="29" spans="2:5" ht="16.25" customHeight="1" x14ac:dyDescent="0.55000000000000004">
      <c r="B29" s="28" t="s">
        <v>27</v>
      </c>
      <c r="C29" s="29"/>
      <c r="D29" s="73"/>
      <c r="E29" s="9" t="s">
        <v>2</v>
      </c>
    </row>
    <row r="30" spans="2:5" ht="16.25" customHeight="1" thickBot="1" x14ac:dyDescent="0.6">
      <c r="B30" s="30"/>
      <c r="C30" s="61" t="s">
        <v>25</v>
      </c>
      <c r="D30" s="74"/>
      <c r="E30" s="9" t="s">
        <v>28</v>
      </c>
    </row>
    <row r="31" spans="2:5" ht="16.25" customHeight="1" x14ac:dyDescent="0.55000000000000004">
      <c r="B31" s="28" t="s">
        <v>29</v>
      </c>
      <c r="C31" s="29"/>
      <c r="D31" s="73"/>
      <c r="E31" s="9" t="s">
        <v>2</v>
      </c>
    </row>
    <row r="32" spans="2:5" ht="16.25" customHeight="1" thickBot="1" x14ac:dyDescent="0.6">
      <c r="B32" s="30"/>
      <c r="C32" s="61" t="s">
        <v>310</v>
      </c>
      <c r="D32" s="75"/>
      <c r="E32" s="9"/>
    </row>
    <row r="33" spans="2:5" ht="16.25" customHeight="1" x14ac:dyDescent="0.55000000000000004">
      <c r="B33" s="28" t="s">
        <v>30</v>
      </c>
      <c r="C33" s="29"/>
      <c r="D33" s="76"/>
      <c r="E33" s="9" t="s">
        <v>2</v>
      </c>
    </row>
    <row r="34" spans="2:5" ht="16.25" customHeight="1" thickBot="1" x14ac:dyDescent="0.6">
      <c r="B34" s="30"/>
      <c r="C34" s="61" t="s">
        <v>31</v>
      </c>
      <c r="D34" s="74"/>
      <c r="E34" s="9" t="s">
        <v>32</v>
      </c>
    </row>
    <row r="35" spans="2:5" ht="16.25" customHeight="1" thickBot="1" x14ac:dyDescent="0.6">
      <c r="B35" s="17"/>
      <c r="C35" s="22"/>
      <c r="D35" s="8"/>
    </row>
    <row r="36" spans="2:5" ht="18" customHeight="1" x14ac:dyDescent="0.55000000000000004">
      <c r="B36" s="94" t="s">
        <v>33</v>
      </c>
      <c r="C36" s="18" t="s">
        <v>34</v>
      </c>
      <c r="D36" s="77"/>
    </row>
    <row r="37" spans="2:5" x14ac:dyDescent="0.55000000000000004">
      <c r="B37" s="95"/>
      <c r="C37" s="19" t="s">
        <v>35</v>
      </c>
      <c r="D37" s="78"/>
    </row>
    <row r="38" spans="2:5" ht="18.5" thickBot="1" x14ac:dyDescent="0.6">
      <c r="B38" s="26" t="s">
        <v>36</v>
      </c>
      <c r="C38" s="62"/>
      <c r="D38" s="79"/>
    </row>
    <row r="39" spans="2:5" ht="185.5" customHeight="1" thickBot="1" x14ac:dyDescent="0.6">
      <c r="B39" s="26" t="s">
        <v>37</v>
      </c>
      <c r="C39" s="26"/>
      <c r="D39" s="80"/>
    </row>
    <row r="40" spans="2:5" x14ac:dyDescent="0.55000000000000004">
      <c r="C40"/>
    </row>
    <row r="41" spans="2:5" x14ac:dyDescent="0.55000000000000004">
      <c r="C41"/>
    </row>
    <row r="42" spans="2:5" x14ac:dyDescent="0.55000000000000004">
      <c r="C42"/>
    </row>
    <row r="43" spans="2:5" x14ac:dyDescent="0.55000000000000004">
      <c r="C43"/>
    </row>
    <row r="44" spans="2:5" x14ac:dyDescent="0.55000000000000004">
      <c r="C44"/>
    </row>
    <row r="45" spans="2:5" x14ac:dyDescent="0.55000000000000004">
      <c r="C45"/>
    </row>
    <row r="46" spans="2:5" x14ac:dyDescent="0.55000000000000004">
      <c r="C46"/>
    </row>
    <row r="47" spans="2:5" x14ac:dyDescent="0.55000000000000004">
      <c r="C47"/>
    </row>
    <row r="48" spans="2:5" x14ac:dyDescent="0.55000000000000004">
      <c r="C48"/>
    </row>
  </sheetData>
  <sheetProtection algorithmName="SHA-512" hashValue="A7hNOA10t4Z/tCVKXBCIhy3erH3fp19NmqMi+s3TNQQSIKXQCvLByHJtERDuBlQlxVIgmtfVHn/Bn8DihsGSkw==" saltValue="4TE+TABat4VCi0Alk2JbjQ==" spinCount="100000" sheet="1" formatCells="0" formatColumns="0" formatRows="0"/>
  <mergeCells count="5">
    <mergeCell ref="B36:B37"/>
    <mergeCell ref="C2:D2"/>
    <mergeCell ref="B23:B26"/>
    <mergeCell ref="B17:B21"/>
    <mergeCell ref="B9:B10"/>
  </mergeCells>
  <phoneticPr fontId="8"/>
  <conditionalFormatting sqref="D5:D6 D9:D11 D13:D15 D17:D21 D23:D27 D29 D31 D33 D36:D38">
    <cfRule type="expression" dxfId="5" priority="3">
      <formula>$D5=""</formula>
    </cfRule>
  </conditionalFormatting>
  <conditionalFormatting sqref="D28 D30 D32 D34">
    <cfRule type="expression" dxfId="4" priority="1">
      <formula>NOT($D28="")</formula>
    </cfRule>
  </conditionalFormatting>
  <conditionalFormatting sqref="D28 D30 D34">
    <cfRule type="expression" dxfId="3" priority="2">
      <formula>$D27="あり"</formula>
    </cfRule>
  </conditionalFormatting>
  <dataValidations count="2">
    <dataValidation type="list" allowBlank="1" showInputMessage="1" showErrorMessage="1" sqref="D27 D29 D31" xr:uid="{03C4745D-DC01-48F8-8AB2-1A9CDC1C6D13}">
      <formula1>"あり,なし"</formula1>
    </dataValidation>
    <dataValidation type="list" allowBlank="1" showInputMessage="1" showErrorMessage="1" sqref="D33" xr:uid="{02A82489-7A6C-49FB-857E-A05CA800A818}">
      <formula1>"対面,対面&amp;オンライン"</formula1>
    </dataValidation>
  </dataValidations>
  <pageMargins left="0.7" right="0.7" top="0.75" bottom="0.75" header="0.3" footer="0.3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F92C2F-B8FE-42E6-A7D5-08C775F4C600}">
          <x14:formula1>
            <xm:f>参考!$E:$E</xm:f>
          </x14:formula1>
          <xm:sqref>D5</xm:sqref>
        </x14:dataValidation>
        <x14:dataValidation type="list" allowBlank="1" showInputMessage="1" showErrorMessage="1" xr:uid="{C0A61BF8-BE87-4803-8F88-FA4BA3F7674D}">
          <x14:formula1>
            <xm:f>参考!$F:$F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015B-D026-401E-9A63-07F89916730E}">
  <dimension ref="B1:G18"/>
  <sheetViews>
    <sheetView view="pageBreakPreview" topLeftCell="A11" zoomScale="115" zoomScaleNormal="100" zoomScaleSheetLayoutView="115" workbookViewId="0">
      <selection activeCell="E8" sqref="E8"/>
    </sheetView>
  </sheetViews>
  <sheetFormatPr defaultRowHeight="18" x14ac:dyDescent="0.55000000000000004"/>
  <cols>
    <col min="1" max="1" width="5.6640625" customWidth="1"/>
    <col min="3" max="3" width="8.6640625" customWidth="1"/>
    <col min="4" max="4" width="5.83203125" customWidth="1"/>
    <col min="5" max="5" width="50.6640625" customWidth="1"/>
    <col min="6" max="7" width="20.6640625" customWidth="1"/>
    <col min="8" max="8" width="5.6640625" customWidth="1"/>
  </cols>
  <sheetData>
    <row r="1" spans="2:7" x14ac:dyDescent="0.55000000000000004">
      <c r="E1" s="6"/>
    </row>
    <row r="2" spans="2:7" ht="18.649999999999999" customHeight="1" x14ac:dyDescent="0.55000000000000004">
      <c r="B2" s="96" t="s">
        <v>308</v>
      </c>
      <c r="C2" s="96"/>
      <c r="D2" s="96"/>
      <c r="E2" s="96"/>
      <c r="F2" s="96"/>
      <c r="G2" s="96"/>
    </row>
    <row r="3" spans="2:7" ht="22.5" x14ac:dyDescent="0.55000000000000004">
      <c r="E3" s="5"/>
      <c r="F3" s="3"/>
      <c r="G3" s="3" t="s">
        <v>38</v>
      </c>
    </row>
    <row r="4" spans="2:7" ht="23" thickBot="1" x14ac:dyDescent="0.6">
      <c r="E4" s="5"/>
      <c r="F4" s="107" t="s">
        <v>315</v>
      </c>
      <c r="G4" s="107"/>
    </row>
    <row r="5" spans="2:7" ht="18.5" thickBot="1" x14ac:dyDescent="0.6">
      <c r="B5" s="104" t="s">
        <v>39</v>
      </c>
      <c r="C5" s="105"/>
      <c r="D5" s="106"/>
      <c r="E5" s="32" t="s">
        <v>40</v>
      </c>
      <c r="F5" s="32" t="s">
        <v>41</v>
      </c>
      <c r="G5" s="32" t="s">
        <v>42</v>
      </c>
    </row>
    <row r="6" spans="2:7" ht="100.25" customHeight="1" thickBot="1" x14ac:dyDescent="0.6">
      <c r="B6" s="33" t="s">
        <v>43</v>
      </c>
      <c r="C6" s="86" t="s">
        <v>309</v>
      </c>
      <c r="D6" s="87" t="s">
        <v>311</v>
      </c>
      <c r="E6" s="81"/>
      <c r="F6" s="81"/>
      <c r="G6" s="81"/>
    </row>
    <row r="7" spans="2:7" ht="100.25" customHeight="1" thickBot="1" x14ac:dyDescent="0.6">
      <c r="B7" s="33" t="s">
        <v>44</v>
      </c>
      <c r="C7" s="86" t="s">
        <v>309</v>
      </c>
      <c r="D7" s="87" t="s">
        <v>311</v>
      </c>
      <c r="E7" s="81"/>
      <c r="F7" s="81"/>
      <c r="G7" s="81"/>
    </row>
    <row r="8" spans="2:7" ht="100.25" customHeight="1" thickBot="1" x14ac:dyDescent="0.6">
      <c r="B8" s="33" t="s">
        <v>45</v>
      </c>
      <c r="C8" s="86" t="s">
        <v>309</v>
      </c>
      <c r="D8" s="87" t="s">
        <v>311</v>
      </c>
      <c r="E8" s="81"/>
      <c r="F8" s="81"/>
      <c r="G8" s="81"/>
    </row>
    <row r="9" spans="2:7" ht="100.25" customHeight="1" thickBot="1" x14ac:dyDescent="0.6">
      <c r="B9" s="33" t="s">
        <v>46</v>
      </c>
      <c r="C9" s="86" t="s">
        <v>309</v>
      </c>
      <c r="D9" s="87" t="s">
        <v>311</v>
      </c>
      <c r="E9" s="81"/>
      <c r="F9" s="81"/>
      <c r="G9" s="81"/>
    </row>
    <row r="10" spans="2:7" ht="100.25" customHeight="1" thickBot="1" x14ac:dyDescent="0.6">
      <c r="B10" s="33" t="s">
        <v>47</v>
      </c>
      <c r="C10" s="86" t="s">
        <v>309</v>
      </c>
      <c r="D10" s="87" t="s">
        <v>311</v>
      </c>
      <c r="E10" s="81"/>
      <c r="F10" s="81"/>
      <c r="G10" s="81"/>
    </row>
    <row r="11" spans="2:7" ht="100.25" customHeight="1" thickBot="1" x14ac:dyDescent="0.6">
      <c r="B11" s="33" t="s">
        <v>48</v>
      </c>
      <c r="C11" s="86" t="s">
        <v>309</v>
      </c>
      <c r="D11" s="87" t="s">
        <v>311</v>
      </c>
      <c r="E11" s="81"/>
      <c r="F11" s="81"/>
      <c r="G11" s="81"/>
    </row>
    <row r="12" spans="2:7" ht="100.25" customHeight="1" thickBot="1" x14ac:dyDescent="0.6">
      <c r="B12" s="33" t="s">
        <v>49</v>
      </c>
      <c r="C12" s="86" t="s">
        <v>309</v>
      </c>
      <c r="D12" s="87" t="s">
        <v>311</v>
      </c>
      <c r="E12" s="81"/>
      <c r="F12" s="81"/>
      <c r="G12" s="81"/>
    </row>
    <row r="13" spans="2:7" ht="100.25" customHeight="1" thickBot="1" x14ac:dyDescent="0.6">
      <c r="B13" s="33" t="s">
        <v>50</v>
      </c>
      <c r="C13" s="86" t="s">
        <v>309</v>
      </c>
      <c r="D13" s="87" t="s">
        <v>311</v>
      </c>
      <c r="E13" s="81"/>
      <c r="F13" s="81"/>
      <c r="G13" s="81"/>
    </row>
    <row r="14" spans="2:7" ht="100.25" customHeight="1" thickBot="1" x14ac:dyDescent="0.6">
      <c r="B14" s="33" t="s">
        <v>51</v>
      </c>
      <c r="C14" s="86" t="s">
        <v>309</v>
      </c>
      <c r="D14" s="87" t="s">
        <v>311</v>
      </c>
      <c r="E14" s="81"/>
      <c r="F14" s="81"/>
      <c r="G14" s="81"/>
    </row>
    <row r="15" spans="2:7" ht="100.25" customHeight="1" thickBot="1" x14ac:dyDescent="0.6">
      <c r="B15" s="33" t="s">
        <v>52</v>
      </c>
      <c r="C15" s="86" t="s">
        <v>309</v>
      </c>
      <c r="D15" s="87" t="s">
        <v>311</v>
      </c>
      <c r="E15" s="81"/>
      <c r="F15" s="81"/>
      <c r="G15" s="81"/>
    </row>
    <row r="16" spans="2:7" x14ac:dyDescent="0.55000000000000004">
      <c r="B16" s="2"/>
    </row>
    <row r="17" spans="2:2" x14ac:dyDescent="0.55000000000000004">
      <c r="B17" s="2"/>
    </row>
    <row r="18" spans="2:2" x14ac:dyDescent="0.55000000000000004">
      <c r="B18" s="2"/>
    </row>
  </sheetData>
  <sheetProtection algorithmName="SHA-512" hashValue="nyvkyi5+wRve2gHiI6SU2COulZpwrrpmBhfRCXN9CClQad9FCHWba7aeY9/pR78PgZcN4JXL6DDY3vwP2sedCw==" saltValue="SeIIvTdR4V4E1MOzgCGTcg==" spinCount="100000" sheet="1" formatCells="0" formatColumns="0" formatRows="0"/>
  <mergeCells count="3">
    <mergeCell ref="B2:G2"/>
    <mergeCell ref="B5:D5"/>
    <mergeCell ref="F4:G4"/>
  </mergeCells>
  <phoneticPr fontId="8"/>
  <conditionalFormatting sqref="C6:C15">
    <cfRule type="expression" dxfId="2" priority="1">
      <formula>$C6="　月　日"</formula>
    </cfRule>
  </conditionalFormatting>
  <conditionalFormatting sqref="D6:D15">
    <cfRule type="expression" dxfId="1" priority="3">
      <formula>$D6="（　）"</formula>
    </cfRule>
  </conditionalFormatting>
  <conditionalFormatting sqref="E6:G15">
    <cfRule type="expression" dxfId="0" priority="2">
      <formula>$E6=""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A287-76B5-405B-A705-A945E609318E}">
  <dimension ref="A1:F148"/>
  <sheetViews>
    <sheetView topLeftCell="A19" workbookViewId="0">
      <selection activeCell="F14" sqref="F14"/>
    </sheetView>
  </sheetViews>
  <sheetFormatPr defaultRowHeight="18" x14ac:dyDescent="0.55000000000000004"/>
  <cols>
    <col min="1" max="5" width="5.6640625" customWidth="1"/>
  </cols>
  <sheetData>
    <row r="1" spans="1:6" x14ac:dyDescent="0.55000000000000004">
      <c r="A1">
        <v>1001</v>
      </c>
      <c r="B1" t="s">
        <v>53</v>
      </c>
      <c r="C1" t="s">
        <v>54</v>
      </c>
      <c r="D1" t="str">
        <f t="shared" ref="D1:D32" si="0">B1&amp;"　"&amp;C1</f>
        <v>総務局　総務部、人事部、行政部、総合防災部、人権部</v>
      </c>
      <c r="E1" t="s">
        <v>55</v>
      </c>
      <c r="F1" t="str">
        <f>IF(E1=【ご記入ください】実習計画書1!$D$5,参考!D1,"")</f>
        <v/>
      </c>
    </row>
    <row r="2" spans="1:6" x14ac:dyDescent="0.55000000000000004">
      <c r="A2">
        <v>1002</v>
      </c>
      <c r="B2" t="s">
        <v>56</v>
      </c>
      <c r="C2" t="s">
        <v>57</v>
      </c>
      <c r="D2" t="str">
        <f t="shared" si="0"/>
        <v>主税局　港都税事務所</v>
      </c>
      <c r="E2" t="s">
        <v>55</v>
      </c>
      <c r="F2" t="str">
        <f>IF(E2=【ご記入ください】実習計画書1!$D$5,参考!D2,"")</f>
        <v/>
      </c>
    </row>
    <row r="3" spans="1:6" x14ac:dyDescent="0.55000000000000004">
      <c r="A3">
        <v>1003</v>
      </c>
      <c r="B3" t="s">
        <v>58</v>
      </c>
      <c r="C3" t="s">
        <v>59</v>
      </c>
      <c r="D3" t="str">
        <f t="shared" si="0"/>
        <v>都市整備局　市街地整備部企画課</v>
      </c>
      <c r="E3" t="s">
        <v>55</v>
      </c>
      <c r="F3" t="str">
        <f>IF(E3=【ご記入ください】実習計画書1!$D$5,参考!D3,"")</f>
        <v/>
      </c>
    </row>
    <row r="4" spans="1:6" x14ac:dyDescent="0.55000000000000004">
      <c r="A4">
        <v>1004</v>
      </c>
      <c r="B4" t="s">
        <v>60</v>
      </c>
      <c r="C4" t="s">
        <v>61</v>
      </c>
      <c r="D4" t="str">
        <f t="shared" si="0"/>
        <v>環境局　多摩環境事務所</v>
      </c>
      <c r="E4" t="s">
        <v>55</v>
      </c>
      <c r="F4" t="str">
        <f>IF(E4=【ご記入ください】実習計画書1!$D$5,参考!D4,"")</f>
        <v/>
      </c>
    </row>
    <row r="5" spans="1:6" x14ac:dyDescent="0.55000000000000004">
      <c r="A5">
        <v>1006</v>
      </c>
      <c r="B5" t="s">
        <v>62</v>
      </c>
      <c r="C5" t="s">
        <v>63</v>
      </c>
      <c r="D5" t="str">
        <f t="shared" si="0"/>
        <v>福祉局　立川児童相談所 相談援助課</v>
      </c>
      <c r="E5" t="s">
        <v>55</v>
      </c>
      <c r="F5" t="str">
        <f>IF(E5=【ご記入ください】実習計画書1!$D$5,参考!D5,"")</f>
        <v/>
      </c>
    </row>
    <row r="6" spans="1:6" x14ac:dyDescent="0.55000000000000004">
      <c r="A6">
        <v>1007</v>
      </c>
      <c r="B6" t="s">
        <v>62</v>
      </c>
      <c r="C6" t="s">
        <v>64</v>
      </c>
      <c r="D6" t="str">
        <f t="shared" si="0"/>
        <v>福祉局　子供・子育て支援部北児童相談所 児童福祉担当</v>
      </c>
      <c r="E6" t="s">
        <v>55</v>
      </c>
      <c r="F6" t="str">
        <f>IF(E6=【ご記入ください】実習計画書1!$D$5,参考!D6,"")</f>
        <v/>
      </c>
    </row>
    <row r="7" spans="1:6" x14ac:dyDescent="0.55000000000000004">
      <c r="A7">
        <v>1008</v>
      </c>
      <c r="B7" t="s">
        <v>62</v>
      </c>
      <c r="C7" t="s">
        <v>65</v>
      </c>
      <c r="D7" t="str">
        <f t="shared" si="0"/>
        <v>福祉局　八王子児童相談所 保護課</v>
      </c>
      <c r="E7" t="s">
        <v>55</v>
      </c>
      <c r="F7" t="str">
        <f>IF(E7=【ご記入ください】実習計画書1!$D$5,参考!D7,"")</f>
        <v/>
      </c>
    </row>
    <row r="8" spans="1:6" x14ac:dyDescent="0.55000000000000004">
      <c r="A8">
        <v>1009</v>
      </c>
      <c r="B8" t="s">
        <v>62</v>
      </c>
      <c r="C8" t="s">
        <v>66</v>
      </c>
      <c r="D8" t="str">
        <f t="shared" si="0"/>
        <v>福祉局　東京都立萩山実務学校 自立支援課</v>
      </c>
      <c r="E8" t="s">
        <v>55</v>
      </c>
      <c r="F8" t="str">
        <f>IF(E8=【ご記入ください】実習計画書1!$D$5,参考!D8,"")</f>
        <v/>
      </c>
    </row>
    <row r="9" spans="1:6" x14ac:dyDescent="0.55000000000000004">
      <c r="A9">
        <v>1011</v>
      </c>
      <c r="B9" t="s">
        <v>67</v>
      </c>
      <c r="C9" t="s">
        <v>68</v>
      </c>
      <c r="D9" t="str">
        <f t="shared" si="0"/>
        <v>建設局　道路建設部 計画課</v>
      </c>
      <c r="E9" t="s">
        <v>55</v>
      </c>
      <c r="F9" t="str">
        <f>IF(E9=【ご記入ください】実習計画書1!$D$5,参考!D9,"")</f>
        <v/>
      </c>
    </row>
    <row r="10" spans="1:6" x14ac:dyDescent="0.55000000000000004">
      <c r="A10">
        <v>1013</v>
      </c>
      <c r="B10" t="s">
        <v>67</v>
      </c>
      <c r="C10" t="s">
        <v>69</v>
      </c>
      <c r="D10" t="str">
        <f t="shared" si="0"/>
        <v>建設局　第二建設事務所</v>
      </c>
      <c r="E10" t="s">
        <v>55</v>
      </c>
      <c r="F10" t="str">
        <f>IF(E10=【ご記入ください】実習計画書1!$D$5,参考!D10,"")</f>
        <v/>
      </c>
    </row>
    <row r="11" spans="1:6" x14ac:dyDescent="0.55000000000000004">
      <c r="A11">
        <v>1014</v>
      </c>
      <c r="B11" t="s">
        <v>67</v>
      </c>
      <c r="C11" t="s">
        <v>70</v>
      </c>
      <c r="D11" t="str">
        <f t="shared" si="0"/>
        <v>建設局　第三建設事務所</v>
      </c>
      <c r="E11" t="s">
        <v>55</v>
      </c>
      <c r="F11" t="str">
        <f>IF(E11=【ご記入ください】実習計画書1!$D$5,参考!D11,"")</f>
        <v/>
      </c>
    </row>
    <row r="12" spans="1:6" x14ac:dyDescent="0.55000000000000004">
      <c r="A12">
        <v>1018</v>
      </c>
      <c r="B12" t="s">
        <v>67</v>
      </c>
      <c r="C12" t="s">
        <v>71</v>
      </c>
      <c r="D12" t="str">
        <f t="shared" si="0"/>
        <v>建設局　西多摩建設事務所</v>
      </c>
      <c r="E12" t="s">
        <v>55</v>
      </c>
      <c r="F12" t="str">
        <f>IF(E12=【ご記入ください】実習計画書1!$D$5,参考!D12,"")</f>
        <v/>
      </c>
    </row>
    <row r="13" spans="1:6" x14ac:dyDescent="0.55000000000000004">
      <c r="A13">
        <v>1019</v>
      </c>
      <c r="B13" t="s">
        <v>67</v>
      </c>
      <c r="C13" t="s">
        <v>72</v>
      </c>
      <c r="D13" t="str">
        <f t="shared" si="0"/>
        <v>建設局　南多摩東部建設事務所</v>
      </c>
      <c r="E13" t="s">
        <v>55</v>
      </c>
      <c r="F13" t="str">
        <f>IF(E13=【ご記入ください】実習計画書1!$D$5,参考!D13,"")</f>
        <v/>
      </c>
    </row>
    <row r="14" spans="1:6" x14ac:dyDescent="0.55000000000000004">
      <c r="A14">
        <v>1020</v>
      </c>
      <c r="B14" t="s">
        <v>67</v>
      </c>
      <c r="C14" t="s">
        <v>73</v>
      </c>
      <c r="D14" t="str">
        <f t="shared" si="0"/>
        <v>建設局　南多摩西部建設事務所</v>
      </c>
      <c r="E14" t="s">
        <v>55</v>
      </c>
      <c r="F14" t="str">
        <f>IF(E14=【ご記入ください】実習計画書1!$D$5,参考!D14,"")</f>
        <v/>
      </c>
    </row>
    <row r="15" spans="1:6" x14ac:dyDescent="0.55000000000000004">
      <c r="A15">
        <v>1021</v>
      </c>
      <c r="B15" t="s">
        <v>67</v>
      </c>
      <c r="C15" t="s">
        <v>74</v>
      </c>
      <c r="D15" t="str">
        <f t="shared" si="0"/>
        <v>建設局　北多摩南部建設事務所</v>
      </c>
      <c r="E15" t="s">
        <v>55</v>
      </c>
      <c r="F15" t="str">
        <f>IF(E15=【ご記入ください】実習計画書1!$D$5,参考!D15,"")</f>
        <v/>
      </c>
    </row>
    <row r="16" spans="1:6" x14ac:dyDescent="0.55000000000000004">
      <c r="A16">
        <v>1023</v>
      </c>
      <c r="B16" t="s">
        <v>75</v>
      </c>
      <c r="C16" t="s">
        <v>76</v>
      </c>
      <c r="D16" t="str">
        <f t="shared" si="0"/>
        <v>交通局　車両電気部電力課計画担当</v>
      </c>
      <c r="E16" t="s">
        <v>55</v>
      </c>
      <c r="F16" t="str">
        <f>IF(E16=【ご記入ください】実習計画書1!$D$5,参考!D16,"")</f>
        <v/>
      </c>
    </row>
    <row r="17" spans="1:6" x14ac:dyDescent="0.55000000000000004">
      <c r="A17">
        <v>1024</v>
      </c>
      <c r="B17" t="s">
        <v>77</v>
      </c>
      <c r="C17" t="s">
        <v>78</v>
      </c>
      <c r="D17" t="str">
        <f t="shared" si="0"/>
        <v>水道局　総務部施設計画課</v>
      </c>
      <c r="E17" t="s">
        <v>55</v>
      </c>
      <c r="F17" t="str">
        <f>IF(E17=【ご記入ください】実習計画書1!$D$5,参考!D17,"")</f>
        <v/>
      </c>
    </row>
    <row r="18" spans="1:6" x14ac:dyDescent="0.55000000000000004">
      <c r="A18">
        <v>1025</v>
      </c>
      <c r="B18" t="s">
        <v>77</v>
      </c>
      <c r="C18" t="s">
        <v>79</v>
      </c>
      <c r="D18" t="str">
        <f t="shared" si="0"/>
        <v>水道局　水源管理事務所 技術課</v>
      </c>
      <c r="E18" t="s">
        <v>55</v>
      </c>
      <c r="F18" t="str">
        <f>IF(E18=【ご記入ください】実習計画書1!$D$5,参考!D18,"")</f>
        <v/>
      </c>
    </row>
    <row r="19" spans="1:6" x14ac:dyDescent="0.55000000000000004">
      <c r="A19">
        <v>1028</v>
      </c>
      <c r="B19" t="s">
        <v>80</v>
      </c>
      <c r="C19" t="s">
        <v>81</v>
      </c>
      <c r="D19" t="str">
        <f t="shared" si="0"/>
        <v>教育庁/東京都立中央ろう学校　経営企画室 中学部 高等部</v>
      </c>
      <c r="E19" t="s">
        <v>55</v>
      </c>
      <c r="F19" t="str">
        <f>IF(E19=【ご記入ください】実習計画書1!$D$5,参考!D19,"")</f>
        <v/>
      </c>
    </row>
    <row r="20" spans="1:6" x14ac:dyDescent="0.55000000000000004">
      <c r="A20">
        <v>1030</v>
      </c>
      <c r="B20" t="s">
        <v>82</v>
      </c>
      <c r="C20" t="s">
        <v>83</v>
      </c>
      <c r="D20" t="str">
        <f t="shared" si="0"/>
        <v>教育庁/東京都立水元小合学園  　肢体不自由教育部門</v>
      </c>
      <c r="E20" t="s">
        <v>55</v>
      </c>
      <c r="F20" t="str">
        <f>IF(E20=【ご記入ください】実習計画書1!$D$5,参考!D20,"")</f>
        <v/>
      </c>
    </row>
    <row r="21" spans="1:6" x14ac:dyDescent="0.55000000000000004">
      <c r="A21">
        <v>1031</v>
      </c>
      <c r="B21" t="s">
        <v>84</v>
      </c>
      <c r="C21" t="s">
        <v>85</v>
      </c>
      <c r="D21" t="str">
        <f t="shared" si="0"/>
        <v>教育庁/東京都立花畑学園　教務部</v>
      </c>
      <c r="E21" t="s">
        <v>55</v>
      </c>
      <c r="F21" t="str">
        <f>IF(E21=【ご記入ください】実習計画書1!$D$5,参考!D21,"")</f>
        <v/>
      </c>
    </row>
    <row r="22" spans="1:6" x14ac:dyDescent="0.55000000000000004">
      <c r="A22">
        <v>1032</v>
      </c>
      <c r="B22" t="s">
        <v>86</v>
      </c>
      <c r="C22" t="s">
        <v>87</v>
      </c>
      <c r="D22" t="str">
        <f t="shared" si="0"/>
        <v>教育庁/東京都立あきる野学園　肢体不自由教育部門・知的障害教育部門・経営企画室（学校事務）</v>
      </c>
      <c r="E22" t="s">
        <v>55</v>
      </c>
      <c r="F22" t="str">
        <f>IF(E22=【ご記入ください】実習計画書1!$D$5,参考!D22,"")</f>
        <v/>
      </c>
    </row>
    <row r="23" spans="1:6" x14ac:dyDescent="0.55000000000000004">
      <c r="A23">
        <v>1033</v>
      </c>
      <c r="B23" t="s">
        <v>88</v>
      </c>
      <c r="C23" t="s">
        <v>89</v>
      </c>
      <c r="D23" t="str">
        <f t="shared" si="0"/>
        <v>教育庁/東京都立小金井特別支援学校　小学部・中学部・経営企画室等</v>
      </c>
      <c r="E23" t="s">
        <v>55</v>
      </c>
      <c r="F23" t="str">
        <f>IF(E23=【ご記入ください】実習計画書1!$D$5,参考!D23,"")</f>
        <v/>
      </c>
    </row>
    <row r="24" spans="1:6" x14ac:dyDescent="0.55000000000000004">
      <c r="A24">
        <v>1034</v>
      </c>
      <c r="B24" t="s">
        <v>90</v>
      </c>
      <c r="C24" t="s">
        <v>85</v>
      </c>
      <c r="D24" t="str">
        <f t="shared" si="0"/>
        <v>教育庁/東京都立南大沢学園　教務部</v>
      </c>
      <c r="E24" t="s">
        <v>55</v>
      </c>
      <c r="F24" t="str">
        <f>IF(E24=【ご記入ください】実習計画書1!$D$5,参考!D24,"")</f>
        <v/>
      </c>
    </row>
    <row r="25" spans="1:6" x14ac:dyDescent="0.55000000000000004">
      <c r="A25">
        <v>2001</v>
      </c>
      <c r="B25" t="s">
        <v>91</v>
      </c>
      <c r="C25" t="s">
        <v>92</v>
      </c>
      <c r="D25" t="str">
        <f t="shared" si="0"/>
        <v>港区　未定</v>
      </c>
      <c r="E25" t="s">
        <v>93</v>
      </c>
      <c r="F25" t="str">
        <f>IF(E25=【ご記入ください】実習計画書1!$D$5,参考!D25,"")</f>
        <v/>
      </c>
    </row>
    <row r="26" spans="1:6" x14ac:dyDescent="0.55000000000000004">
      <c r="A26">
        <v>2002</v>
      </c>
      <c r="B26" t="s">
        <v>94</v>
      </c>
      <c r="C26" t="s">
        <v>92</v>
      </c>
      <c r="D26" t="str">
        <f t="shared" si="0"/>
        <v>新宿区　未定</v>
      </c>
      <c r="E26" t="s">
        <v>93</v>
      </c>
      <c r="F26" t="str">
        <f>IF(E26=【ご記入ください】実習計画書1!$D$5,参考!D26,"")</f>
        <v/>
      </c>
    </row>
    <row r="27" spans="1:6" x14ac:dyDescent="0.55000000000000004">
      <c r="A27">
        <v>2003</v>
      </c>
      <c r="B27" t="s">
        <v>95</v>
      </c>
      <c r="C27" t="s">
        <v>96</v>
      </c>
      <c r="D27" t="str">
        <f t="shared" si="0"/>
        <v>台東区　未定</v>
      </c>
      <c r="E27" t="s">
        <v>93</v>
      </c>
      <c r="F27" t="str">
        <f>IF(E27=【ご記入ください】実習計画書1!$D$5,参考!D27,"")</f>
        <v/>
      </c>
    </row>
    <row r="28" spans="1:6" x14ac:dyDescent="0.55000000000000004">
      <c r="A28">
        <v>2004</v>
      </c>
      <c r="B28" t="s">
        <v>97</v>
      </c>
      <c r="C28" t="s">
        <v>98</v>
      </c>
      <c r="D28" t="str">
        <f t="shared" si="0"/>
        <v>公益財団法人江東区文化コミュニティ財団　江東区文化センター</v>
      </c>
      <c r="E28" t="s">
        <v>93</v>
      </c>
      <c r="F28" t="str">
        <f>IF(E28=【ご記入ください】実習計画書1!$D$5,参考!D28,"")</f>
        <v/>
      </c>
    </row>
    <row r="29" spans="1:6" x14ac:dyDescent="0.55000000000000004">
      <c r="A29">
        <v>2005</v>
      </c>
      <c r="B29" t="s">
        <v>97</v>
      </c>
      <c r="C29" t="s">
        <v>99</v>
      </c>
      <c r="D29" t="str">
        <f t="shared" si="0"/>
        <v>公益財団法人江東区文化コミュニティ財団　江東区森下文化センター</v>
      </c>
      <c r="E29" t="s">
        <v>93</v>
      </c>
      <c r="F29" t="str">
        <f>IF(E29=【ご記入ください】実習計画書1!$D$5,参考!D29,"")</f>
        <v/>
      </c>
    </row>
    <row r="30" spans="1:6" x14ac:dyDescent="0.55000000000000004">
      <c r="A30">
        <v>2006</v>
      </c>
      <c r="B30" t="s">
        <v>97</v>
      </c>
      <c r="C30" t="s">
        <v>100</v>
      </c>
      <c r="D30" t="str">
        <f t="shared" si="0"/>
        <v>公益財団法人江東区文化コミュニティ財団　江東区東大島文化センター</v>
      </c>
      <c r="E30" t="s">
        <v>93</v>
      </c>
      <c r="F30" t="str">
        <f>IF(E30=【ご記入ください】実習計画書1!$D$5,参考!D30,"")</f>
        <v/>
      </c>
    </row>
    <row r="31" spans="1:6" x14ac:dyDescent="0.55000000000000004">
      <c r="A31">
        <v>2008</v>
      </c>
      <c r="B31" t="s">
        <v>97</v>
      </c>
      <c r="C31" t="s">
        <v>101</v>
      </c>
      <c r="D31" t="str">
        <f t="shared" si="0"/>
        <v>公益財団法人江東区文化コミュニティ財団　江東公会堂（ティアラこうとう）</v>
      </c>
      <c r="E31" t="s">
        <v>93</v>
      </c>
      <c r="F31" t="str">
        <f>IF(E31=【ご記入ください】実習計画書1!$D$5,参考!D31,"")</f>
        <v/>
      </c>
    </row>
    <row r="32" spans="1:6" x14ac:dyDescent="0.55000000000000004">
      <c r="A32">
        <v>2010</v>
      </c>
      <c r="B32" t="s">
        <v>97</v>
      </c>
      <c r="C32" t="s">
        <v>102</v>
      </c>
      <c r="D32" t="str">
        <f t="shared" si="0"/>
        <v>公益財団法人江東区文化コミュニティ財団　江東区中川船番所資料館</v>
      </c>
      <c r="E32" t="s">
        <v>93</v>
      </c>
      <c r="F32" t="str">
        <f>IF(E32=【ご記入ください】実習計画書1!$D$5,参考!D32,"")</f>
        <v/>
      </c>
    </row>
    <row r="33" spans="1:6" x14ac:dyDescent="0.55000000000000004">
      <c r="A33">
        <v>2011</v>
      </c>
      <c r="B33" t="s">
        <v>103</v>
      </c>
      <c r="C33" t="s">
        <v>104</v>
      </c>
      <c r="D33" t="str">
        <f t="shared" ref="D33:D64" si="1">B33&amp;"　"&amp;C33</f>
        <v>品川区　都市環境部</v>
      </c>
      <c r="E33" t="s">
        <v>93</v>
      </c>
      <c r="F33" t="str">
        <f>IF(E33=【ご記入ください】実習計画書1!$D$5,参考!D33,"")</f>
        <v/>
      </c>
    </row>
    <row r="34" spans="1:6" x14ac:dyDescent="0.55000000000000004">
      <c r="A34">
        <v>2012</v>
      </c>
      <c r="B34" t="s">
        <v>103</v>
      </c>
      <c r="C34" t="s">
        <v>105</v>
      </c>
      <c r="D34" t="str">
        <f t="shared" si="1"/>
        <v>品川区　防災まちづくり部</v>
      </c>
      <c r="E34" t="s">
        <v>93</v>
      </c>
      <c r="F34" t="str">
        <f>IF(E34=【ご記入ください】実習計画書1!$D$5,参考!D34,"")</f>
        <v/>
      </c>
    </row>
    <row r="35" spans="1:6" x14ac:dyDescent="0.55000000000000004">
      <c r="A35">
        <v>2013</v>
      </c>
      <c r="B35" t="s">
        <v>106</v>
      </c>
      <c r="C35" t="s">
        <v>107</v>
      </c>
      <c r="D35" t="str">
        <f t="shared" si="1"/>
        <v>目黒区　子育て支援部保育課保育施設利用係、目黒区立第三ひもんや保育園</v>
      </c>
      <c r="E35" t="s">
        <v>93</v>
      </c>
      <c r="F35" t="str">
        <f>IF(E35=【ご記入ください】実習計画書1!$D$5,参考!D35,"")</f>
        <v/>
      </c>
    </row>
    <row r="36" spans="1:6" x14ac:dyDescent="0.55000000000000004">
      <c r="A36">
        <v>2014</v>
      </c>
      <c r="B36" t="s">
        <v>108</v>
      </c>
      <c r="C36" t="s">
        <v>109</v>
      </c>
      <c r="D36" t="str">
        <f t="shared" si="1"/>
        <v>社会福祉法人目黒区社会福祉事業団　目黒区立特別養護老人ホーム東が丘 介護サービス課</v>
      </c>
      <c r="E36" t="s">
        <v>93</v>
      </c>
      <c r="F36" t="str">
        <f>IF(E36=【ご記入ください】実習計画書1!$D$5,参考!D36,"")</f>
        <v/>
      </c>
    </row>
    <row r="37" spans="1:6" x14ac:dyDescent="0.55000000000000004">
      <c r="A37">
        <v>2017</v>
      </c>
      <c r="B37" t="s">
        <v>110</v>
      </c>
      <c r="C37" t="s">
        <v>111</v>
      </c>
      <c r="D37" t="str">
        <f t="shared" si="1"/>
        <v>北区　教育委員会教育振興部 中央図書館</v>
      </c>
      <c r="E37" t="s">
        <v>93</v>
      </c>
      <c r="F37" t="str">
        <f>IF(E37=【ご記入ください】実習計画書1!$D$5,参考!D37,"")</f>
        <v/>
      </c>
    </row>
    <row r="38" spans="1:6" x14ac:dyDescent="0.55000000000000004">
      <c r="A38">
        <v>2018</v>
      </c>
      <c r="B38" t="s">
        <v>112</v>
      </c>
      <c r="C38" t="s">
        <v>96</v>
      </c>
      <c r="D38" t="str">
        <f t="shared" si="1"/>
        <v>板橋区　未定</v>
      </c>
      <c r="E38" t="s">
        <v>93</v>
      </c>
      <c r="F38" t="str">
        <f>IF(E38=【ご記入ください】実習計画書1!$D$5,参考!D38,"")</f>
        <v/>
      </c>
    </row>
    <row r="39" spans="1:6" x14ac:dyDescent="0.55000000000000004">
      <c r="A39">
        <v>2019</v>
      </c>
      <c r="B39" t="s">
        <v>113</v>
      </c>
      <c r="C39" t="s">
        <v>92</v>
      </c>
      <c r="D39" t="str">
        <f t="shared" si="1"/>
        <v>江戸川区　未定</v>
      </c>
      <c r="E39" t="s">
        <v>93</v>
      </c>
      <c r="F39" t="str">
        <f>IF(E39=【ご記入ください】実習計画書1!$D$5,参考!D39,"")</f>
        <v/>
      </c>
    </row>
    <row r="40" spans="1:6" x14ac:dyDescent="0.55000000000000004">
      <c r="A40">
        <v>3002</v>
      </c>
      <c r="B40" t="s">
        <v>114</v>
      </c>
      <c r="C40" t="s">
        <v>96</v>
      </c>
      <c r="D40" t="str">
        <f t="shared" si="1"/>
        <v>三鷹市  　未定</v>
      </c>
      <c r="E40" t="s">
        <v>115</v>
      </c>
      <c r="F40" t="str">
        <f>IF(E40=【ご記入ください】実習計画書1!$D$5,参考!D40,"")</f>
        <v/>
      </c>
    </row>
    <row r="41" spans="1:6" x14ac:dyDescent="0.55000000000000004">
      <c r="A41">
        <v>3003</v>
      </c>
      <c r="B41" t="s">
        <v>116</v>
      </c>
      <c r="C41" t="s">
        <v>117</v>
      </c>
      <c r="D41" t="str">
        <f t="shared" si="1"/>
        <v>昭島市　総務部職員課</v>
      </c>
      <c r="E41" t="s">
        <v>115</v>
      </c>
      <c r="F41" t="str">
        <f>IF(E41=【ご記入ください】実習計画書1!$D$5,参考!D41,"")</f>
        <v/>
      </c>
    </row>
    <row r="42" spans="1:6" x14ac:dyDescent="0.55000000000000004">
      <c r="A42">
        <v>3004</v>
      </c>
      <c r="B42" t="s">
        <v>118</v>
      </c>
      <c r="C42" t="s">
        <v>119</v>
      </c>
      <c r="D42" t="str">
        <f t="shared" si="1"/>
        <v>調布市　子ども生活部 児童青少年課 ウルトラキャンプ事業</v>
      </c>
      <c r="E42" t="s">
        <v>115</v>
      </c>
      <c r="F42" t="str">
        <f>IF(E42=【ご記入ください】実習計画書1!$D$5,参考!D42,"")</f>
        <v/>
      </c>
    </row>
    <row r="43" spans="1:6" x14ac:dyDescent="0.55000000000000004">
      <c r="A43">
        <v>3005</v>
      </c>
      <c r="B43" t="s">
        <v>118</v>
      </c>
      <c r="C43" t="s">
        <v>120</v>
      </c>
      <c r="D43" t="str">
        <f t="shared" si="1"/>
        <v>調布市　子ども生活部 児童青少年課 つつじが丘児童館</v>
      </c>
      <c r="E43" t="s">
        <v>115</v>
      </c>
      <c r="F43" t="str">
        <f>IF(E43=【ご記入ください】実習計画書1!$D$5,参考!D43,"")</f>
        <v/>
      </c>
    </row>
    <row r="44" spans="1:6" x14ac:dyDescent="0.55000000000000004">
      <c r="A44">
        <v>3006</v>
      </c>
      <c r="B44" t="s">
        <v>118</v>
      </c>
      <c r="C44" t="s">
        <v>121</v>
      </c>
      <c r="D44" t="str">
        <f t="shared" si="1"/>
        <v>調布市　子ども生活部 児童青少年課 東部児童館</v>
      </c>
      <c r="E44" t="s">
        <v>115</v>
      </c>
      <c r="F44" t="str">
        <f>IF(E44=【ご記入ください】実習計画書1!$D$5,参考!D44,"")</f>
        <v/>
      </c>
    </row>
    <row r="45" spans="1:6" x14ac:dyDescent="0.55000000000000004">
      <c r="A45">
        <v>3008</v>
      </c>
      <c r="B45" t="s">
        <v>118</v>
      </c>
      <c r="C45" t="s">
        <v>122</v>
      </c>
      <c r="D45" t="str">
        <f t="shared" si="1"/>
        <v>調布市　子ども生活部 児童青少年課 西部児童館</v>
      </c>
      <c r="E45" t="s">
        <v>115</v>
      </c>
      <c r="F45" t="str">
        <f>IF(E45=【ご記入ください】実習計画書1!$D$5,参考!D45,"")</f>
        <v/>
      </c>
    </row>
    <row r="46" spans="1:6" x14ac:dyDescent="0.55000000000000004">
      <c r="A46">
        <v>3009</v>
      </c>
      <c r="B46" t="s">
        <v>118</v>
      </c>
      <c r="C46" t="s">
        <v>123</v>
      </c>
      <c r="D46" t="str">
        <f t="shared" si="1"/>
        <v>調布市　子ども生活部 児童青少年課 染地児童館</v>
      </c>
      <c r="E46" t="s">
        <v>115</v>
      </c>
      <c r="F46" t="str">
        <f>IF(E46=【ご記入ください】実習計画書1!$D$5,参考!D46,"")</f>
        <v/>
      </c>
    </row>
    <row r="47" spans="1:6" x14ac:dyDescent="0.55000000000000004">
      <c r="A47">
        <v>3010</v>
      </c>
      <c r="B47" t="s">
        <v>124</v>
      </c>
      <c r="C47" t="s">
        <v>125</v>
      </c>
      <c r="D47" t="str">
        <f t="shared" si="1"/>
        <v>町田市　未定〈参考：2024年度実績 38部署〉</v>
      </c>
      <c r="E47" t="s">
        <v>115</v>
      </c>
      <c r="F47" t="str">
        <f>IF(E47=【ご記入ください】実習計画書1!$D$5,参考!D47,"")</f>
        <v/>
      </c>
    </row>
    <row r="48" spans="1:6" x14ac:dyDescent="0.55000000000000004">
      <c r="A48">
        <v>3011</v>
      </c>
      <c r="B48" t="s">
        <v>126</v>
      </c>
      <c r="C48" t="s">
        <v>127</v>
      </c>
      <c r="D48" t="str">
        <f t="shared" si="1"/>
        <v>小金井市　子ども家庭部 児童青少年課</v>
      </c>
      <c r="E48" t="s">
        <v>115</v>
      </c>
      <c r="F48" t="str">
        <f>IF(E48=【ご記入ください】実習計画書1!$D$5,参考!D48,"")</f>
        <v/>
      </c>
    </row>
    <row r="49" spans="1:6" x14ac:dyDescent="0.55000000000000004">
      <c r="A49">
        <v>3012</v>
      </c>
      <c r="B49" t="s">
        <v>126</v>
      </c>
      <c r="C49" t="s">
        <v>128</v>
      </c>
      <c r="D49" t="str">
        <f t="shared" si="1"/>
        <v>小金井市　子ども家庭部 児童青少年課 たまむし学童保育所</v>
      </c>
      <c r="E49" t="s">
        <v>115</v>
      </c>
      <c r="F49" t="str">
        <f>IF(E49=【ご記入ください】実習計画書1!$D$5,参考!D49,"")</f>
        <v/>
      </c>
    </row>
    <row r="50" spans="1:6" x14ac:dyDescent="0.55000000000000004">
      <c r="A50">
        <v>3013</v>
      </c>
      <c r="B50" t="s">
        <v>126</v>
      </c>
      <c r="C50" t="s">
        <v>129</v>
      </c>
      <c r="D50" t="str">
        <f t="shared" si="1"/>
        <v>小金井市　子ども家庭部 児童青少年課 さくらなみ学童保育所</v>
      </c>
      <c r="E50" t="s">
        <v>115</v>
      </c>
      <c r="F50" t="str">
        <f>IF(E50=【ご記入ください】実習計画書1!$D$5,参考!D50,"")</f>
        <v/>
      </c>
    </row>
    <row r="51" spans="1:6" x14ac:dyDescent="0.55000000000000004">
      <c r="A51">
        <v>3014</v>
      </c>
      <c r="B51" t="s">
        <v>126</v>
      </c>
      <c r="C51" t="s">
        <v>130</v>
      </c>
      <c r="D51" t="str">
        <f t="shared" si="1"/>
        <v>小金井市　子ども家庭部 児童青少年課 たけとんぼ学童保育所</v>
      </c>
      <c r="E51" t="s">
        <v>115</v>
      </c>
      <c r="F51" t="str">
        <f>IF(E51=【ご記入ください】実習計画書1!$D$5,参考!D51,"")</f>
        <v/>
      </c>
    </row>
    <row r="52" spans="1:6" x14ac:dyDescent="0.55000000000000004">
      <c r="A52">
        <v>3015</v>
      </c>
      <c r="B52" t="s">
        <v>126</v>
      </c>
      <c r="C52" t="s">
        <v>131</v>
      </c>
      <c r="D52" t="str">
        <f t="shared" si="1"/>
        <v>小金井市　子ども家庭部 児童青少年課 ほんちょう学童保育所</v>
      </c>
      <c r="E52" t="s">
        <v>115</v>
      </c>
      <c r="F52" t="str">
        <f>IF(E52=【ご記入ください】実習計画書1!$D$5,参考!D52,"")</f>
        <v/>
      </c>
    </row>
    <row r="53" spans="1:6" x14ac:dyDescent="0.55000000000000004">
      <c r="A53">
        <v>3016</v>
      </c>
      <c r="B53" t="s">
        <v>132</v>
      </c>
      <c r="C53" t="s">
        <v>96</v>
      </c>
      <c r="D53" t="str">
        <f t="shared" si="1"/>
        <v>国分寺市  　未定</v>
      </c>
      <c r="E53" t="s">
        <v>115</v>
      </c>
      <c r="F53" t="str">
        <f>IF(E53=【ご記入ください】実習計画書1!$D$5,参考!D53,"")</f>
        <v/>
      </c>
    </row>
    <row r="54" spans="1:6" x14ac:dyDescent="0.55000000000000004">
      <c r="A54">
        <v>3017</v>
      </c>
      <c r="B54" t="s">
        <v>133</v>
      </c>
      <c r="C54" t="s">
        <v>134</v>
      </c>
      <c r="D54" t="str">
        <f t="shared" si="1"/>
        <v>国立市　くにたち男女平等参画ステーション・パラソル</v>
      </c>
      <c r="E54" t="s">
        <v>115</v>
      </c>
      <c r="F54" t="str">
        <f>IF(E54=【ご記入ください】実習計画書1!$D$5,参考!D54,"")</f>
        <v/>
      </c>
    </row>
    <row r="55" spans="1:6" x14ac:dyDescent="0.55000000000000004">
      <c r="A55">
        <v>3018</v>
      </c>
      <c r="B55" t="s">
        <v>135</v>
      </c>
      <c r="C55" t="s">
        <v>136</v>
      </c>
      <c r="D55" t="str">
        <f t="shared" si="1"/>
        <v>東久留米市　会計課</v>
      </c>
      <c r="E55" t="s">
        <v>115</v>
      </c>
      <c r="F55" t="str">
        <f>IF(E55=【ご記入ください】実習計画書1!$D$5,参考!D55,"")</f>
        <v/>
      </c>
    </row>
    <row r="56" spans="1:6" x14ac:dyDescent="0.55000000000000004">
      <c r="A56">
        <v>3019</v>
      </c>
      <c r="B56" t="s">
        <v>135</v>
      </c>
      <c r="C56" t="s">
        <v>137</v>
      </c>
      <c r="D56" t="str">
        <f t="shared" si="1"/>
        <v>東久留米市　教育部図書館 中央図書館（指定管理者運営施設）</v>
      </c>
      <c r="E56" t="s">
        <v>115</v>
      </c>
      <c r="F56" t="str">
        <f>IF(E56=【ご記入ください】実習計画書1!$D$5,参考!D56,"")</f>
        <v/>
      </c>
    </row>
    <row r="57" spans="1:6" x14ac:dyDescent="0.55000000000000004">
      <c r="A57">
        <v>3020</v>
      </c>
      <c r="B57" t="s">
        <v>138</v>
      </c>
      <c r="C57" t="s">
        <v>96</v>
      </c>
      <c r="D57" t="str">
        <f t="shared" si="1"/>
        <v>多摩市　未定</v>
      </c>
      <c r="E57" t="s">
        <v>115</v>
      </c>
      <c r="F57" t="str">
        <f>IF(E57=【ご記入ください】実習計画書1!$D$5,参考!D57,"")</f>
        <v/>
      </c>
    </row>
    <row r="58" spans="1:6" x14ac:dyDescent="0.55000000000000004">
      <c r="A58">
        <v>3022</v>
      </c>
      <c r="B58" t="s">
        <v>139</v>
      </c>
      <c r="C58" t="s">
        <v>140</v>
      </c>
      <c r="D58" t="str">
        <f t="shared" si="1"/>
        <v>羽村市　子ども家庭部 子育て相談課 羽村市中央児童館</v>
      </c>
      <c r="E58" t="s">
        <v>115</v>
      </c>
      <c r="F58" t="str">
        <f>IF(E58=【ご記入ください】実習計画書1!$D$5,参考!D58,"")</f>
        <v/>
      </c>
    </row>
    <row r="59" spans="1:6" x14ac:dyDescent="0.55000000000000004">
      <c r="A59">
        <v>3023</v>
      </c>
      <c r="B59" t="s">
        <v>139</v>
      </c>
      <c r="C59" t="s">
        <v>141</v>
      </c>
      <c r="D59" t="str">
        <f t="shared" si="1"/>
        <v>羽村市　子ども家庭部 子育て相談課 羽村市西児童館</v>
      </c>
      <c r="E59" t="s">
        <v>115</v>
      </c>
      <c r="F59" t="str">
        <f>IF(E59=【ご記入ください】実習計画書1!$D$5,参考!D59,"")</f>
        <v/>
      </c>
    </row>
    <row r="60" spans="1:6" x14ac:dyDescent="0.55000000000000004">
      <c r="A60">
        <v>3024</v>
      </c>
      <c r="B60" t="s">
        <v>139</v>
      </c>
      <c r="C60" t="s">
        <v>142</v>
      </c>
      <c r="D60" t="str">
        <f t="shared" si="1"/>
        <v>羽村市　土木課</v>
      </c>
      <c r="E60" t="s">
        <v>115</v>
      </c>
      <c r="F60" t="str">
        <f>IF(E60=【ご記入ください】実習計画書1!$D$5,参考!D60,"")</f>
        <v/>
      </c>
    </row>
    <row r="61" spans="1:6" x14ac:dyDescent="0.55000000000000004">
      <c r="A61">
        <v>3025</v>
      </c>
      <c r="B61" t="s">
        <v>139</v>
      </c>
      <c r="C61" t="s">
        <v>143</v>
      </c>
      <c r="D61" t="str">
        <f t="shared" si="1"/>
        <v>羽村市　生涯学習部 図書館</v>
      </c>
      <c r="E61" t="s">
        <v>115</v>
      </c>
      <c r="F61" t="str">
        <f>IF(E61=【ご記入ください】実習計画書1!$D$5,参考!D61,"")</f>
        <v/>
      </c>
    </row>
    <row r="62" spans="1:6" x14ac:dyDescent="0.55000000000000004">
      <c r="A62">
        <v>3026</v>
      </c>
      <c r="B62" t="s">
        <v>139</v>
      </c>
      <c r="C62" t="s">
        <v>144</v>
      </c>
      <c r="D62" t="str">
        <f t="shared" si="1"/>
        <v>羽村市　選挙管理委員会事務局</v>
      </c>
      <c r="E62" t="s">
        <v>115</v>
      </c>
      <c r="F62" t="str">
        <f>IF(E62=【ご記入ください】実習計画書1!$D$5,参考!D62,"")</f>
        <v/>
      </c>
    </row>
    <row r="63" spans="1:6" x14ac:dyDescent="0.55000000000000004">
      <c r="A63">
        <v>3027</v>
      </c>
      <c r="B63" t="s">
        <v>145</v>
      </c>
      <c r="C63" t="s">
        <v>92</v>
      </c>
      <c r="D63" t="str">
        <f t="shared" si="1"/>
        <v>あきる野市　未定</v>
      </c>
      <c r="E63" t="s">
        <v>115</v>
      </c>
      <c r="F63" t="str">
        <f>IF(E63=【ご記入ください】実習計画書1!$D$5,参考!D63,"")</f>
        <v/>
      </c>
    </row>
    <row r="64" spans="1:6" x14ac:dyDescent="0.55000000000000004">
      <c r="A64">
        <v>4001</v>
      </c>
      <c r="B64" t="s">
        <v>146</v>
      </c>
      <c r="C64" t="s">
        <v>147</v>
      </c>
      <c r="D64" t="str">
        <f t="shared" si="1"/>
        <v>公益財団法人東京都人権啓発センター　普及啓発課</v>
      </c>
      <c r="E64" t="s">
        <v>148</v>
      </c>
      <c r="F64" t="str">
        <f>IF(E64=【ご記入ください】実習計画書1!$D$5,参考!D64,"")</f>
        <v/>
      </c>
    </row>
    <row r="65" spans="1:6" x14ac:dyDescent="0.55000000000000004">
      <c r="A65">
        <v>4002</v>
      </c>
      <c r="B65" t="s">
        <v>149</v>
      </c>
      <c r="C65" t="s">
        <v>150</v>
      </c>
      <c r="D65" t="str">
        <f t="shared" ref="D65:D96" si="2">B65&amp;"　"&amp;C65</f>
        <v>公益財団法人東京税務協会　中野本部（総務課・事業課等）、八王子事業所、千代田事業所</v>
      </c>
      <c r="E65" t="s">
        <v>148</v>
      </c>
      <c r="F65" t="str">
        <f>IF(E65=【ご記入ください】実習計画書1!$D$5,参考!D65,"")</f>
        <v/>
      </c>
    </row>
    <row r="66" spans="1:6" x14ac:dyDescent="0.55000000000000004">
      <c r="A66">
        <v>4003</v>
      </c>
      <c r="B66" t="s">
        <v>151</v>
      </c>
      <c r="C66" t="s">
        <v>152</v>
      </c>
      <c r="D66" t="str">
        <f t="shared" si="2"/>
        <v>公益財団法人東京都歴史文化財団　アーツカウンシル東京</v>
      </c>
      <c r="E66" t="s">
        <v>148</v>
      </c>
      <c r="F66" t="str">
        <f>IF(E66=【ご記入ください】実習計画書1!$D$5,参考!D66,"")</f>
        <v/>
      </c>
    </row>
    <row r="67" spans="1:6" x14ac:dyDescent="0.55000000000000004">
      <c r="A67">
        <v>4004</v>
      </c>
      <c r="B67" t="s">
        <v>153</v>
      </c>
      <c r="C67" t="s">
        <v>154</v>
      </c>
      <c r="D67" t="str">
        <f t="shared" si="2"/>
        <v>公益財団法人東京都交響楽団　経営企画部</v>
      </c>
      <c r="E67" t="s">
        <v>148</v>
      </c>
      <c r="F67" t="str">
        <f>IF(E67=【ご記入ください】実習計画書1!$D$5,参考!D67,"")</f>
        <v/>
      </c>
    </row>
    <row r="68" spans="1:6" x14ac:dyDescent="0.55000000000000004">
      <c r="A68">
        <v>4005</v>
      </c>
      <c r="B68" t="s">
        <v>155</v>
      </c>
      <c r="C68" t="s">
        <v>156</v>
      </c>
      <c r="D68" t="str">
        <f t="shared" si="2"/>
        <v>公益財団法人東京都スポーツ文化事業団　駒沢オリンピック公園総合運動場</v>
      </c>
      <c r="E68" t="s">
        <v>148</v>
      </c>
      <c r="F68" t="str">
        <f>IF(E68=【ご記入ください】実習計画書1!$D$5,参考!D68,"")</f>
        <v/>
      </c>
    </row>
    <row r="69" spans="1:6" x14ac:dyDescent="0.55000000000000004">
      <c r="A69">
        <v>4006</v>
      </c>
      <c r="B69" t="s">
        <v>155</v>
      </c>
      <c r="C69" t="s">
        <v>157</v>
      </c>
      <c r="D69" t="str">
        <f t="shared" si="2"/>
        <v>公益財団法人東京都スポーツ文化事業団　東京武道館</v>
      </c>
      <c r="E69" t="s">
        <v>148</v>
      </c>
      <c r="F69" t="str">
        <f>IF(E69=【ご記入ください】実習計画書1!$D$5,参考!D69,"")</f>
        <v/>
      </c>
    </row>
    <row r="70" spans="1:6" x14ac:dyDescent="0.55000000000000004">
      <c r="A70">
        <v>4008</v>
      </c>
      <c r="B70" t="s">
        <v>158</v>
      </c>
      <c r="C70" t="s">
        <v>159</v>
      </c>
      <c r="D70" t="str">
        <f t="shared" si="2"/>
        <v>地方独立行政法人東京都立病院機構東京都立駒込病院　総務課総務グループ</v>
      </c>
      <c r="E70" t="s">
        <v>148</v>
      </c>
      <c r="F70" t="str">
        <f>IF(E70=【ご記入ください】実習計画書1!$D$5,参考!D70,"")</f>
        <v/>
      </c>
    </row>
    <row r="71" spans="1:6" x14ac:dyDescent="0.55000000000000004">
      <c r="A71">
        <v>4009</v>
      </c>
      <c r="B71" t="s">
        <v>160</v>
      </c>
      <c r="C71" t="s">
        <v>161</v>
      </c>
      <c r="D71" t="str">
        <f t="shared" si="2"/>
        <v>地方独立行政法人東京都立病院機構東京都立墨東病院　看護部</v>
      </c>
      <c r="E71" t="s">
        <v>148</v>
      </c>
      <c r="F71" t="str">
        <f>IF(E71=【ご記入ください】実習計画書1!$D$5,参考!D71,"")</f>
        <v/>
      </c>
    </row>
    <row r="72" spans="1:6" x14ac:dyDescent="0.55000000000000004">
      <c r="A72">
        <v>4010</v>
      </c>
      <c r="B72" t="s">
        <v>160</v>
      </c>
      <c r="C72" t="s">
        <v>162</v>
      </c>
      <c r="D72" t="str">
        <f t="shared" si="2"/>
        <v>地方独立行政法人東京都立病院機構東京都立墨東病院　診療放射線科</v>
      </c>
      <c r="E72" t="s">
        <v>148</v>
      </c>
      <c r="F72" t="str">
        <f>IF(E72=【ご記入ください】実習計画書1!$D$5,参考!D72,"")</f>
        <v/>
      </c>
    </row>
    <row r="73" spans="1:6" x14ac:dyDescent="0.55000000000000004">
      <c r="A73">
        <v>4011</v>
      </c>
      <c r="B73" t="s">
        <v>163</v>
      </c>
      <c r="C73" t="s">
        <v>164</v>
      </c>
      <c r="D73" t="str">
        <f t="shared" si="2"/>
        <v>地方独立行政法人東京都立病院機構東京都立多摩総合医療センター　総務課、看護部、薬剤科、検査科、診療放射線科、栄養科、リハビリテーション科、ほか</v>
      </c>
      <c r="E73" t="s">
        <v>148</v>
      </c>
      <c r="F73" t="str">
        <f>IF(E73=【ご記入ください】実習計画書1!$D$5,参考!D73,"")</f>
        <v/>
      </c>
    </row>
    <row r="74" spans="1:6" x14ac:dyDescent="0.55000000000000004">
      <c r="A74">
        <v>4012</v>
      </c>
      <c r="B74" t="s">
        <v>165</v>
      </c>
      <c r="C74" t="s">
        <v>166</v>
      </c>
      <c r="D74" t="str">
        <f t="shared" si="2"/>
        <v>地方独立行政法人東京都立病院機構東京都立多摩北部医療センター　総務課、看護部、放射線診療科、リハビリ科ほか</v>
      </c>
      <c r="E74" t="s">
        <v>148</v>
      </c>
      <c r="F74" t="str">
        <f>IF(E74=【ご記入ください】実習計画書1!$D$5,参考!D74,"")</f>
        <v/>
      </c>
    </row>
    <row r="75" spans="1:6" x14ac:dyDescent="0.55000000000000004">
      <c r="A75">
        <v>4013</v>
      </c>
      <c r="B75" t="s">
        <v>167</v>
      </c>
      <c r="C75" t="s">
        <v>168</v>
      </c>
      <c r="D75" t="str">
        <f t="shared" si="2"/>
        <v>地方独立行政法人東京都立病院機構小児総合医療センター　総務課ほか</v>
      </c>
      <c r="E75" t="s">
        <v>148</v>
      </c>
      <c r="F75" t="str">
        <f>IF(E75=【ご記入ください】実習計画書1!$D$5,参考!D75,"")</f>
        <v/>
      </c>
    </row>
    <row r="76" spans="1:6" x14ac:dyDescent="0.55000000000000004">
      <c r="A76">
        <v>4015</v>
      </c>
      <c r="B76" t="s">
        <v>169</v>
      </c>
      <c r="C76" t="s">
        <v>170</v>
      </c>
      <c r="D76" t="str">
        <f t="shared" si="2"/>
        <v>公益財団法人東京都福祉保健財団　経営部、人材養成部、福祉情報部、事業者支援部（実習内容が確定次第決定）</v>
      </c>
      <c r="E76" t="s">
        <v>148</v>
      </c>
      <c r="F76" t="str">
        <f>IF(E76=【ご記入ください】実習計画書1!$D$5,参考!D76,"")</f>
        <v/>
      </c>
    </row>
    <row r="77" spans="1:6" x14ac:dyDescent="0.55000000000000004">
      <c r="A77">
        <v>4016</v>
      </c>
      <c r="B77" t="s">
        <v>171</v>
      </c>
      <c r="C77" t="s">
        <v>172</v>
      </c>
      <c r="D77" t="str">
        <f t="shared" si="2"/>
        <v>公益財団法人東京都中小企業振興公社　総合支援部 企業人財支援課</v>
      </c>
      <c r="E77" t="s">
        <v>148</v>
      </c>
      <c r="F77" t="str">
        <f>IF(E77=【ご記入ください】実習計画書1!$D$5,参考!D77,"")</f>
        <v/>
      </c>
    </row>
    <row r="78" spans="1:6" x14ac:dyDescent="0.55000000000000004">
      <c r="A78">
        <v>4017</v>
      </c>
      <c r="B78" t="s">
        <v>171</v>
      </c>
      <c r="C78" t="s">
        <v>173</v>
      </c>
      <c r="D78" t="str">
        <f t="shared" si="2"/>
        <v>公益財団法人東京都中小企業振興公社　事業戦略部 取引振興課</v>
      </c>
      <c r="E78" t="s">
        <v>148</v>
      </c>
      <c r="F78" t="str">
        <f>IF(E78=【ご記入ください】実習計画書1!$D$5,参考!D78,"")</f>
        <v/>
      </c>
    </row>
    <row r="79" spans="1:6" x14ac:dyDescent="0.55000000000000004">
      <c r="A79">
        <v>4018</v>
      </c>
      <c r="B79" t="s">
        <v>174</v>
      </c>
      <c r="C79" t="s">
        <v>175</v>
      </c>
      <c r="D79" t="str">
        <f t="shared" si="2"/>
        <v>地方独立行政法人東京都立産業技術研究センター　光音技術グループ（光源・照明光放射分野）</v>
      </c>
      <c r="E79" t="s">
        <v>148</v>
      </c>
      <c r="F79" t="str">
        <f>IF(E79=【ご記入ください】実習計画書1!$D$5,参考!D79,"")</f>
        <v/>
      </c>
    </row>
    <row r="80" spans="1:6" x14ac:dyDescent="0.55000000000000004">
      <c r="A80">
        <v>4019</v>
      </c>
      <c r="B80" t="s">
        <v>174</v>
      </c>
      <c r="C80" t="s">
        <v>176</v>
      </c>
      <c r="D80" t="str">
        <f t="shared" si="2"/>
        <v>地方独立行政法人東京都立産業技術研究センター　食品技術センター</v>
      </c>
      <c r="E80" t="s">
        <v>148</v>
      </c>
      <c r="F80" t="str">
        <f>IF(E80=【ご記入ください】実習計画書1!$D$5,参考!D80,"")</f>
        <v/>
      </c>
    </row>
    <row r="81" spans="1:6" x14ac:dyDescent="0.55000000000000004">
      <c r="A81">
        <v>4020</v>
      </c>
      <c r="B81" t="s">
        <v>174</v>
      </c>
      <c r="C81" t="s">
        <v>177</v>
      </c>
      <c r="D81" t="str">
        <f t="shared" si="2"/>
        <v>地方独立行政法人東京都立産業技術研究センター　マテリアル技術グループ</v>
      </c>
      <c r="E81" t="s">
        <v>148</v>
      </c>
      <c r="F81" t="str">
        <f>IF(E81=【ご記入ください】実習計画書1!$D$5,参考!D81,"")</f>
        <v/>
      </c>
    </row>
    <row r="82" spans="1:6" x14ac:dyDescent="0.55000000000000004">
      <c r="A82">
        <v>4022</v>
      </c>
      <c r="B82" t="s">
        <v>178</v>
      </c>
      <c r="C82" t="s">
        <v>92</v>
      </c>
      <c r="D82" t="str">
        <f t="shared" si="2"/>
        <v>公益財団法人東京都農林水産振興財団　未定</v>
      </c>
      <c r="E82" t="s">
        <v>148</v>
      </c>
      <c r="F82" t="str">
        <f>IF(E82=【ご記入ください】実習計画書1!$D$5,参考!D82,"")</f>
        <v/>
      </c>
    </row>
    <row r="83" spans="1:6" x14ac:dyDescent="0.55000000000000004">
      <c r="A83">
        <v>4023</v>
      </c>
      <c r="B83" t="s">
        <v>179</v>
      </c>
      <c r="C83" t="s">
        <v>180</v>
      </c>
      <c r="D83" t="str">
        <f t="shared" si="2"/>
        <v>公益財団法人東京観光財団　地域振興部事業課</v>
      </c>
      <c r="E83" t="s">
        <v>148</v>
      </c>
      <c r="F83" t="str">
        <f>IF(E83=【ご記入ください】実習計画書1!$D$5,参考!D83,"")</f>
        <v/>
      </c>
    </row>
    <row r="84" spans="1:6" x14ac:dyDescent="0.55000000000000004">
      <c r="A84">
        <v>4024</v>
      </c>
      <c r="B84" t="s">
        <v>181</v>
      </c>
      <c r="C84" t="s">
        <v>182</v>
      </c>
      <c r="D84" t="str">
        <f t="shared" si="2"/>
        <v>公益財団法人東京動物園協会井の頭自然文化園　教育普及係</v>
      </c>
      <c r="E84" t="s">
        <v>148</v>
      </c>
      <c r="F84" t="str">
        <f>IF(E84=【ご記入ください】実習計画書1!$D$5,参考!D84,"")</f>
        <v/>
      </c>
    </row>
    <row r="85" spans="1:6" x14ac:dyDescent="0.55000000000000004">
      <c r="A85">
        <v>4029</v>
      </c>
      <c r="B85" t="s">
        <v>183</v>
      </c>
      <c r="C85" t="s">
        <v>184</v>
      </c>
      <c r="D85" t="str">
        <f t="shared" si="2"/>
        <v>公益財団法人東京都公園協会　桜ヶ丘公園サービスセンター</v>
      </c>
      <c r="E85" t="s">
        <v>148</v>
      </c>
      <c r="F85" t="str">
        <f>IF(E85=【ご記入ください】実習計画書1!$D$5,参考!D85,"")</f>
        <v/>
      </c>
    </row>
    <row r="86" spans="1:6" x14ac:dyDescent="0.55000000000000004">
      <c r="A86">
        <v>4031</v>
      </c>
      <c r="B86" t="s">
        <v>185</v>
      </c>
      <c r="C86" t="s">
        <v>186</v>
      </c>
      <c r="D86" t="str">
        <f t="shared" si="2"/>
        <v>公益財団法人東京防災救急協会　池袋都民防災教育センター</v>
      </c>
      <c r="E86" t="s">
        <v>148</v>
      </c>
      <c r="F86" t="str">
        <f>IF(E86=【ご記入ください】実習計画書1!$D$5,参考!D86,"")</f>
        <v/>
      </c>
    </row>
    <row r="87" spans="1:6" x14ac:dyDescent="0.55000000000000004">
      <c r="A87">
        <v>4032</v>
      </c>
      <c r="B87" t="s">
        <v>185</v>
      </c>
      <c r="C87" t="s">
        <v>187</v>
      </c>
      <c r="D87" t="str">
        <f t="shared" si="2"/>
        <v>公益財団法人東京防災救急協会　防災事業部 立川都民防災教育センター</v>
      </c>
      <c r="E87" t="s">
        <v>148</v>
      </c>
      <c r="F87" t="str">
        <f>IF(E87=【ご記入ください】実習計画書1!$D$5,参考!D87,"")</f>
        <v/>
      </c>
    </row>
    <row r="88" spans="1:6" x14ac:dyDescent="0.55000000000000004">
      <c r="A88">
        <v>4033</v>
      </c>
      <c r="B88" t="s">
        <v>185</v>
      </c>
      <c r="C88" t="s">
        <v>188</v>
      </c>
      <c r="D88" t="str">
        <f t="shared" si="2"/>
        <v>公益財団法人東京防災救急協会　本所都民防災教育センター</v>
      </c>
      <c r="E88" t="s">
        <v>148</v>
      </c>
      <c r="F88" t="str">
        <f>IF(E88=【ご記入ください】実習計画書1!$D$5,参考!D88,"")</f>
        <v/>
      </c>
    </row>
    <row r="89" spans="1:6" x14ac:dyDescent="0.55000000000000004">
      <c r="A89">
        <v>4034</v>
      </c>
      <c r="B89" t="s">
        <v>185</v>
      </c>
      <c r="C89" t="s">
        <v>189</v>
      </c>
      <c r="D89" t="str">
        <f t="shared" si="2"/>
        <v>公益財団法人東京防災救急協会　救急指導部 救急指導課</v>
      </c>
      <c r="E89" t="s">
        <v>148</v>
      </c>
      <c r="F89" t="str">
        <f>IF(E89=【ご記入ください】実習計画書1!$D$5,参考!D89,"")</f>
        <v/>
      </c>
    </row>
    <row r="90" spans="1:6" x14ac:dyDescent="0.55000000000000004">
      <c r="A90">
        <v>5001</v>
      </c>
      <c r="B90" t="s">
        <v>190</v>
      </c>
      <c r="C90" t="s">
        <v>191</v>
      </c>
      <c r="D90" t="str">
        <f t="shared" si="2"/>
        <v>株式会社ウチダシステムズ　人事総務部</v>
      </c>
      <c r="E90" t="s">
        <v>192</v>
      </c>
      <c r="F90" t="str">
        <f>IF(E90=【ご記入ください】実習計画書1!$D$5,参考!D90,"")</f>
        <v/>
      </c>
    </row>
    <row r="91" spans="1:6" x14ac:dyDescent="0.55000000000000004">
      <c r="A91">
        <v>5002</v>
      </c>
      <c r="B91" t="s">
        <v>193</v>
      </c>
      <c r="C91" t="s">
        <v>194</v>
      </c>
      <c r="D91" t="str">
        <f t="shared" si="2"/>
        <v>株式会社クオリティ・オブ・ライフ　-</v>
      </c>
      <c r="E91" t="s">
        <v>192</v>
      </c>
      <c r="F91" t="str">
        <f>IF(E91=【ご記入ください】実習計画書1!$D$5,参考!D91,"")</f>
        <v/>
      </c>
    </row>
    <row r="92" spans="1:6" x14ac:dyDescent="0.55000000000000004">
      <c r="A92">
        <v>5003</v>
      </c>
      <c r="B92" t="s">
        <v>195</v>
      </c>
      <c r="C92" t="s">
        <v>196</v>
      </c>
      <c r="D92" t="str">
        <f t="shared" si="2"/>
        <v>株式会社サカイ引越センター　東日本本部</v>
      </c>
      <c r="E92" t="s">
        <v>192</v>
      </c>
      <c r="F92" t="str">
        <f>IF(E92=【ご記入ください】実習計画書1!$D$5,参考!D92,"")</f>
        <v/>
      </c>
    </row>
    <row r="93" spans="1:6" x14ac:dyDescent="0.55000000000000004">
      <c r="A93">
        <v>5004</v>
      </c>
      <c r="B93" t="s">
        <v>197</v>
      </c>
      <c r="C93" t="s">
        <v>198</v>
      </c>
      <c r="D93" t="str">
        <f t="shared" si="2"/>
        <v>株式会社四季リゾーツ　四季倶楽部 プレーゴ葉山</v>
      </c>
      <c r="E93" t="s">
        <v>192</v>
      </c>
      <c r="F93" t="str">
        <f>IF(E93=【ご記入ください】実習計画書1!$D$5,参考!D93,"")</f>
        <v/>
      </c>
    </row>
    <row r="94" spans="1:6" x14ac:dyDescent="0.55000000000000004">
      <c r="A94">
        <v>5005</v>
      </c>
      <c r="B94" t="s">
        <v>199</v>
      </c>
      <c r="C94" t="s">
        <v>191</v>
      </c>
      <c r="D94" t="str">
        <f t="shared" si="2"/>
        <v>株式会社セレスポ　人事総務部</v>
      </c>
      <c r="E94" t="s">
        <v>192</v>
      </c>
      <c r="F94" t="str">
        <f>IF(E94=【ご記入ください】実習計画書1!$D$5,参考!D94,"")</f>
        <v/>
      </c>
    </row>
    <row r="95" spans="1:6" x14ac:dyDescent="0.55000000000000004">
      <c r="A95">
        <v>5006</v>
      </c>
      <c r="B95" t="s">
        <v>200</v>
      </c>
      <c r="C95" t="s">
        <v>201</v>
      </c>
      <c r="D95" t="str">
        <f t="shared" si="2"/>
        <v>株式会社タウンニュース社　神奈川県内各支社</v>
      </c>
      <c r="E95" t="s">
        <v>192</v>
      </c>
      <c r="F95" t="str">
        <f>IF(E95=【ご記入ください】実習計画書1!$D$5,参考!D95,"")</f>
        <v/>
      </c>
    </row>
    <row r="96" spans="1:6" x14ac:dyDescent="0.55000000000000004">
      <c r="A96">
        <v>5008</v>
      </c>
      <c r="B96" t="s">
        <v>202</v>
      </c>
      <c r="C96" t="s">
        <v>203</v>
      </c>
      <c r="D96" t="str">
        <f t="shared" si="2"/>
        <v>株式会社東京サマーランド　アウトドア事業部ヴィレッジ課</v>
      </c>
      <c r="E96" t="s">
        <v>192</v>
      </c>
      <c r="F96" t="str">
        <f>IF(E96=【ご記入ください】実習計画書1!$D$5,参考!D96,"")</f>
        <v/>
      </c>
    </row>
    <row r="97" spans="1:6" x14ac:dyDescent="0.55000000000000004">
      <c r="A97">
        <v>5009</v>
      </c>
      <c r="B97" t="s">
        <v>204</v>
      </c>
      <c r="C97" t="s">
        <v>205</v>
      </c>
      <c r="D97" t="str">
        <f t="shared" ref="D97:D128" si="3">B97&amp;"　"&amp;C97</f>
        <v>東京都競馬株式会社　総務部 人事課</v>
      </c>
      <c r="E97" t="s">
        <v>192</v>
      </c>
      <c r="F97" t="str">
        <f>IF(E97=【ご記入ください】実習計画書1!$D$5,参考!D97,"")</f>
        <v/>
      </c>
    </row>
    <row r="98" spans="1:6" x14ac:dyDescent="0.55000000000000004">
      <c r="A98">
        <v>5010</v>
      </c>
      <c r="B98" t="s">
        <v>206</v>
      </c>
      <c r="C98" t="s">
        <v>207</v>
      </c>
      <c r="D98" t="str">
        <f t="shared" si="3"/>
        <v>日本ハウズイング株式会社  　技術職（人事総務部 人事グループ）</v>
      </c>
      <c r="E98" t="s">
        <v>192</v>
      </c>
      <c r="F98" t="str">
        <f>IF(E98=【ご記入ください】実習計画書1!$D$5,参考!D98,"")</f>
        <v/>
      </c>
    </row>
    <row r="99" spans="1:6" x14ac:dyDescent="0.55000000000000004">
      <c r="A99">
        <v>5011</v>
      </c>
      <c r="B99" t="s">
        <v>206</v>
      </c>
      <c r="C99" t="s">
        <v>208</v>
      </c>
      <c r="D99" t="str">
        <f t="shared" si="3"/>
        <v>日本ハウズイング株式会社  　コンサルタント職（人事総務部 人事グループ）</v>
      </c>
      <c r="E99" t="s">
        <v>192</v>
      </c>
      <c r="F99" t="str">
        <f>IF(E99=【ご記入ください】実習計画書1!$D$5,参考!D99,"")</f>
        <v/>
      </c>
    </row>
    <row r="100" spans="1:6" x14ac:dyDescent="0.55000000000000004">
      <c r="A100">
        <v>5012</v>
      </c>
      <c r="B100" t="s">
        <v>209</v>
      </c>
      <c r="C100" t="s">
        <v>210</v>
      </c>
      <c r="D100" t="str">
        <f t="shared" si="3"/>
        <v>一般財団法人日本ユースホステル協会　東京セントラルユースホステル</v>
      </c>
      <c r="E100" t="s">
        <v>192</v>
      </c>
      <c r="F100" t="str">
        <f>IF(E100=【ご記入ください】実習計画書1!$D$5,参考!D100,"")</f>
        <v/>
      </c>
    </row>
    <row r="101" spans="1:6" x14ac:dyDescent="0.55000000000000004">
      <c r="A101">
        <v>5013</v>
      </c>
      <c r="B101" t="s">
        <v>211</v>
      </c>
      <c r="C101" t="s">
        <v>212</v>
      </c>
      <c r="D101" t="str">
        <f t="shared" si="3"/>
        <v>株式会社パソナグループ　HCM部　新卒採用チームほか</v>
      </c>
      <c r="E101" t="s">
        <v>192</v>
      </c>
      <c r="F101" t="str">
        <f>IF(E101=【ご記入ください】実習計画書1!$D$5,参考!D101,"")</f>
        <v/>
      </c>
    </row>
    <row r="102" spans="1:6" x14ac:dyDescent="0.55000000000000004">
      <c r="A102">
        <v>5014</v>
      </c>
      <c r="B102" t="s">
        <v>213</v>
      </c>
      <c r="C102" t="s">
        <v>214</v>
      </c>
      <c r="D102" t="str">
        <f t="shared" si="3"/>
        <v>株式会社パフ　営業グループ</v>
      </c>
      <c r="E102" t="s">
        <v>192</v>
      </c>
      <c r="F102" t="str">
        <f>IF(E102=【ご記入ください】実習計画書1!$D$5,参考!D102,"")</f>
        <v/>
      </c>
    </row>
    <row r="103" spans="1:6" x14ac:dyDescent="0.55000000000000004">
      <c r="A103">
        <v>5015</v>
      </c>
      <c r="B103" t="s">
        <v>215</v>
      </c>
      <c r="C103" t="s">
        <v>216</v>
      </c>
      <c r="D103" t="str">
        <f t="shared" si="3"/>
        <v>ヤオキン商事株式会社　施設管理部（ギャラクシティ）</v>
      </c>
      <c r="E103" t="s">
        <v>192</v>
      </c>
      <c r="F103" t="str">
        <f>IF(E103=【ご記入ください】実習計画書1!$D$5,参考!D103,"")</f>
        <v/>
      </c>
    </row>
    <row r="104" spans="1:6" x14ac:dyDescent="0.55000000000000004">
      <c r="A104">
        <v>5016</v>
      </c>
      <c r="B104" t="s">
        <v>215</v>
      </c>
      <c r="C104" t="s">
        <v>217</v>
      </c>
      <c r="D104" t="str">
        <f t="shared" si="3"/>
        <v>ヤオキン商事株式会社　施設管理部 （受入施設上戸田地域交流センター・上戸田分館）</v>
      </c>
      <c r="E104" t="s">
        <v>192</v>
      </c>
      <c r="F104" t="str">
        <f>IF(E104=【ご記入ください】実習計画書1!$D$5,参考!D104,"")</f>
        <v/>
      </c>
    </row>
    <row r="105" spans="1:6" x14ac:dyDescent="0.55000000000000004">
      <c r="A105">
        <v>5017</v>
      </c>
      <c r="B105" t="s">
        <v>218</v>
      </c>
      <c r="C105" t="s">
        <v>219</v>
      </c>
      <c r="D105" t="str">
        <f t="shared" si="3"/>
        <v>リゾートトラスト株式会社　東京本社/東京ベイコート倶楽部（宿泊部・料飲部）</v>
      </c>
      <c r="E105" t="s">
        <v>192</v>
      </c>
      <c r="F105" t="str">
        <f>IF(E105=【ご記入ください】実習計画書1!$D$5,参考!D105,"")</f>
        <v/>
      </c>
    </row>
    <row r="106" spans="1:6" x14ac:dyDescent="0.55000000000000004">
      <c r="A106">
        <v>5018</v>
      </c>
      <c r="B106" t="s">
        <v>220</v>
      </c>
      <c r="C106" t="s">
        <v>221</v>
      </c>
      <c r="D106" t="str">
        <f t="shared" si="3"/>
        <v>株式会社シモジマ　人事部</v>
      </c>
      <c r="E106" t="s">
        <v>192</v>
      </c>
      <c r="F106" t="str">
        <f>IF(E106=【ご記入ください】実習計画書1!$D$5,参考!D106,"")</f>
        <v/>
      </c>
    </row>
    <row r="107" spans="1:6" x14ac:dyDescent="0.55000000000000004">
      <c r="A107">
        <v>5021</v>
      </c>
      <c r="B107" t="s">
        <v>222</v>
      </c>
      <c r="C107" t="s">
        <v>223</v>
      </c>
      <c r="D107" t="str">
        <f t="shared" si="3"/>
        <v>株式会社内田洋行　人事部</v>
      </c>
      <c r="E107" t="s">
        <v>192</v>
      </c>
      <c r="F107" t="str">
        <f>IF(E107=【ご記入ください】実習計画書1!$D$5,参考!D107,"")</f>
        <v/>
      </c>
    </row>
    <row r="108" spans="1:6" x14ac:dyDescent="0.55000000000000004">
      <c r="A108">
        <v>5023</v>
      </c>
      <c r="B108" t="s">
        <v>224</v>
      </c>
      <c r="C108" t="s">
        <v>225</v>
      </c>
      <c r="D108" t="str">
        <f t="shared" si="3"/>
        <v>京セラ株式会社　人事企画部</v>
      </c>
      <c r="E108" t="s">
        <v>192</v>
      </c>
      <c r="F108" t="str">
        <f>IF(E108=【ご記入ください】実習計画書1!$D$5,参考!D108,"")</f>
        <v/>
      </c>
    </row>
    <row r="109" spans="1:6" x14ac:dyDescent="0.55000000000000004">
      <c r="A109">
        <v>5024</v>
      </c>
      <c r="B109" t="s">
        <v>226</v>
      </c>
      <c r="C109" t="s">
        <v>227</v>
      </c>
      <c r="D109" t="str">
        <f t="shared" si="3"/>
        <v>古河機械金属株式会社  　古河ユニック 生産本部佐倉工場開発設計部</v>
      </c>
      <c r="E109" t="s">
        <v>192</v>
      </c>
      <c r="F109" t="str">
        <f>IF(E109=【ご記入ください】実習計画書1!$D$5,参考!D109,"")</f>
        <v/>
      </c>
    </row>
    <row r="110" spans="1:6" x14ac:dyDescent="0.55000000000000004">
      <c r="A110">
        <v>5025</v>
      </c>
      <c r="B110" t="s">
        <v>228</v>
      </c>
      <c r="C110" t="s">
        <v>229</v>
      </c>
      <c r="D110" t="str">
        <f t="shared" si="3"/>
        <v>プレス工業株式会社　技術部、設計部、生産技術課</v>
      </c>
      <c r="E110" t="s">
        <v>192</v>
      </c>
      <c r="F110" t="str">
        <f>IF(E110=【ご記入ください】実習計画書1!$D$5,参考!D110,"")</f>
        <v/>
      </c>
    </row>
    <row r="111" spans="1:6" x14ac:dyDescent="0.55000000000000004">
      <c r="A111">
        <v>5026</v>
      </c>
      <c r="B111" t="s">
        <v>230</v>
      </c>
      <c r="C111" t="s">
        <v>231</v>
      </c>
      <c r="D111" t="str">
        <f t="shared" si="3"/>
        <v>ヨシモトポール株式会社　人事・ガバナンス部、営業部、技術部、群馬事業所</v>
      </c>
      <c r="E111" t="s">
        <v>192</v>
      </c>
      <c r="F111" t="str">
        <f>IF(E111=【ご記入ください】実習計画書1!$D$5,参考!D111,"")</f>
        <v/>
      </c>
    </row>
    <row r="112" spans="1:6" x14ac:dyDescent="0.55000000000000004">
      <c r="A112">
        <v>5028</v>
      </c>
      <c r="B112" t="s">
        <v>232</v>
      </c>
      <c r="C112" t="s">
        <v>233</v>
      </c>
      <c r="D112" t="str">
        <f t="shared" si="3"/>
        <v>株式会社オムテック　営業部</v>
      </c>
      <c r="E112" t="s">
        <v>192</v>
      </c>
      <c r="F112" t="str">
        <f>IF(E112=【ご記入ください】実習計画書1!$D$5,参考!D112,"")</f>
        <v/>
      </c>
    </row>
    <row r="113" spans="1:6" x14ac:dyDescent="0.55000000000000004">
      <c r="A113">
        <v>5030</v>
      </c>
      <c r="B113" t="s">
        <v>234</v>
      </c>
      <c r="C113" t="s">
        <v>235</v>
      </c>
      <c r="D113" t="str">
        <f t="shared" si="3"/>
        <v>極東興和株式会社　東京支店管理課</v>
      </c>
      <c r="E113" t="s">
        <v>192</v>
      </c>
      <c r="F113" t="str">
        <f>IF(E113=【ご記入ください】実習計画書1!$D$5,参考!D113,"")</f>
        <v/>
      </c>
    </row>
    <row r="114" spans="1:6" x14ac:dyDescent="0.55000000000000004">
      <c r="A114">
        <v>5031</v>
      </c>
      <c r="B114" t="s">
        <v>236</v>
      </c>
      <c r="C114" t="s">
        <v>237</v>
      </c>
      <c r="D114" t="str">
        <f t="shared" si="3"/>
        <v>栗本建設工業株式会社　工事部（現場作業所）、設計部（東京支店）</v>
      </c>
      <c r="E114" t="s">
        <v>192</v>
      </c>
      <c r="F114" t="str">
        <f>IF(E114=【ご記入ください】実習計画書1!$D$5,参考!D114,"")</f>
        <v/>
      </c>
    </row>
    <row r="115" spans="1:6" x14ac:dyDescent="0.55000000000000004">
      <c r="A115">
        <v>5032</v>
      </c>
      <c r="B115" t="s">
        <v>238</v>
      </c>
      <c r="C115" t="s">
        <v>239</v>
      </c>
      <c r="D115" t="str">
        <f t="shared" si="3"/>
        <v>株式会社サンケータイムリー　設計部</v>
      </c>
      <c r="E115" t="s">
        <v>192</v>
      </c>
      <c r="F115" t="str">
        <f>IF(E115=【ご記入ください】実習計画書1!$D$5,参考!D115,"")</f>
        <v/>
      </c>
    </row>
    <row r="116" spans="1:6" x14ac:dyDescent="0.55000000000000004">
      <c r="A116">
        <v>5033</v>
      </c>
      <c r="B116" t="s">
        <v>240</v>
      </c>
      <c r="C116" t="s">
        <v>241</v>
      </c>
      <c r="D116" t="str">
        <f t="shared" si="3"/>
        <v>新英興業株式会社  　工事部</v>
      </c>
      <c r="E116" t="s">
        <v>192</v>
      </c>
      <c r="F116" t="str">
        <f>IF(E116=【ご記入ください】実習計画書1!$D$5,参考!D116,"")</f>
        <v/>
      </c>
    </row>
    <row r="117" spans="1:6" x14ac:dyDescent="0.55000000000000004">
      <c r="A117">
        <v>5034</v>
      </c>
      <c r="B117" t="s">
        <v>242</v>
      </c>
      <c r="C117" t="s">
        <v>243</v>
      </c>
      <c r="D117" t="str">
        <f t="shared" si="3"/>
        <v>新三平建設株式会社　工事部他</v>
      </c>
      <c r="E117" t="s">
        <v>192</v>
      </c>
      <c r="F117" t="str">
        <f>IF(E117=【ご記入ください】実習計画書1!$D$5,参考!D117,"")</f>
        <v/>
      </c>
    </row>
    <row r="118" spans="1:6" x14ac:dyDescent="0.55000000000000004">
      <c r="A118">
        <v>5036</v>
      </c>
      <c r="B118" t="s">
        <v>244</v>
      </c>
      <c r="C118" t="s">
        <v>239</v>
      </c>
      <c r="D118" t="str">
        <f t="shared" si="3"/>
        <v>株式会社日本構造橋梁研究所　設計部</v>
      </c>
      <c r="E118" t="s">
        <v>192</v>
      </c>
      <c r="F118" t="str">
        <f>IF(E118=【ご記入ください】実習計画書1!$D$5,参考!D118,"")</f>
        <v/>
      </c>
    </row>
    <row r="119" spans="1:6" x14ac:dyDescent="0.55000000000000004">
      <c r="A119">
        <v>5038</v>
      </c>
      <c r="B119" t="s">
        <v>245</v>
      </c>
      <c r="C119" t="s">
        <v>241</v>
      </c>
      <c r="D119" t="str">
        <f t="shared" si="3"/>
        <v>株式会社リンク・トラスト　工事部</v>
      </c>
      <c r="E119" t="s">
        <v>192</v>
      </c>
      <c r="F119" t="str">
        <f>IF(E119=【ご記入ください】実習計画書1!$D$5,参考!D119,"")</f>
        <v/>
      </c>
    </row>
    <row r="120" spans="1:6" x14ac:dyDescent="0.55000000000000004">
      <c r="A120">
        <v>5039</v>
      </c>
      <c r="B120" t="s">
        <v>246</v>
      </c>
      <c r="C120" t="s">
        <v>247</v>
      </c>
      <c r="D120" t="str">
        <f t="shared" si="3"/>
        <v>東京信用保証協会　人事部・経営支援部・管理部・整理部・支店・システム部門（予定）</v>
      </c>
      <c r="E120" t="s">
        <v>192</v>
      </c>
      <c r="F120" t="str">
        <f>IF(E120=【ご記入ください】実習計画書1!$D$5,参考!D120,"")</f>
        <v/>
      </c>
    </row>
    <row r="121" spans="1:6" x14ac:dyDescent="0.55000000000000004">
      <c r="A121">
        <v>5040</v>
      </c>
      <c r="B121" t="s">
        <v>248</v>
      </c>
      <c r="C121" t="s">
        <v>249</v>
      </c>
      <c r="D121" t="str">
        <f t="shared" si="3"/>
        <v>東京水道株式会社　水道技術本部/多摩水道技術本部のいずれかの土木部署</v>
      </c>
      <c r="E121" t="s">
        <v>192</v>
      </c>
      <c r="F121" t="str">
        <f>IF(E121=【ご記入ください】実習計画書1!$D$5,参考!D121,"")</f>
        <v/>
      </c>
    </row>
    <row r="122" spans="1:6" x14ac:dyDescent="0.55000000000000004">
      <c r="A122">
        <v>5041</v>
      </c>
      <c r="B122" t="s">
        <v>250</v>
      </c>
      <c r="C122" t="s">
        <v>251</v>
      </c>
      <c r="D122" t="str">
        <f t="shared" si="3"/>
        <v>アールシーソリューション株式会社　管理部</v>
      </c>
      <c r="E122" t="s">
        <v>192</v>
      </c>
      <c r="F122" t="str">
        <f>IF(E122=【ご記入ください】実習計画書1!$D$5,参考!D122,"")</f>
        <v/>
      </c>
    </row>
    <row r="123" spans="1:6" x14ac:dyDescent="0.55000000000000004">
      <c r="A123">
        <v>5042</v>
      </c>
      <c r="B123" t="s">
        <v>252</v>
      </c>
      <c r="C123" t="s">
        <v>253</v>
      </c>
      <c r="D123" t="str">
        <f t="shared" si="3"/>
        <v>株式会社キュービック　ピープルエクスペリエンスオフィス PR</v>
      </c>
      <c r="E123" t="s">
        <v>192</v>
      </c>
      <c r="F123" t="str">
        <f>IF(E123=【ご記入ください】実習計画書1!$D$5,参考!D123,"")</f>
        <v/>
      </c>
    </row>
    <row r="124" spans="1:6" x14ac:dyDescent="0.55000000000000004">
      <c r="A124">
        <v>5045</v>
      </c>
      <c r="B124" t="s">
        <v>254</v>
      </c>
      <c r="C124" t="s">
        <v>194</v>
      </c>
      <c r="D124" t="str">
        <f t="shared" si="3"/>
        <v>株式会社クレッシェンド　-</v>
      </c>
      <c r="E124" t="s">
        <v>192</v>
      </c>
      <c r="F124" t="str">
        <f>IF(E124=【ご記入ください】実習計画書1!$D$5,参考!D124,"")</f>
        <v/>
      </c>
    </row>
    <row r="125" spans="1:6" x14ac:dyDescent="0.55000000000000004">
      <c r="A125">
        <v>5046</v>
      </c>
      <c r="B125" t="s">
        <v>255</v>
      </c>
      <c r="C125" t="s">
        <v>96</v>
      </c>
      <c r="D125" t="str">
        <f t="shared" si="3"/>
        <v>JTP株式会社　未定</v>
      </c>
      <c r="E125" t="s">
        <v>192</v>
      </c>
      <c r="F125" t="str">
        <f>IF(E125=【ご記入ください】実習計画書1!$D$5,参考!D125,"")</f>
        <v/>
      </c>
    </row>
    <row r="126" spans="1:6" x14ac:dyDescent="0.55000000000000004">
      <c r="A126">
        <v>5047</v>
      </c>
      <c r="B126" t="s">
        <v>256</v>
      </c>
      <c r="C126" t="s">
        <v>257</v>
      </c>
      <c r="D126" t="str">
        <f t="shared" si="3"/>
        <v>セコムトラストシステムズ株式会社　技術部門_13部署に分かれて配属(1部署のみ営業部門）</v>
      </c>
      <c r="E126" t="s">
        <v>192</v>
      </c>
      <c r="F126" t="str">
        <f>IF(E126=【ご記入ください】実習計画書1!$D$5,参考!D126,"")</f>
        <v/>
      </c>
    </row>
    <row r="127" spans="1:6" x14ac:dyDescent="0.55000000000000004">
      <c r="A127">
        <v>5048</v>
      </c>
      <c r="B127" t="s">
        <v>258</v>
      </c>
      <c r="C127" t="s">
        <v>259</v>
      </c>
      <c r="D127" t="str">
        <f t="shared" si="3"/>
        <v>株式会社ソアーシステム　営業推進室（予定）</v>
      </c>
      <c r="E127" t="s">
        <v>192</v>
      </c>
      <c r="F127" t="str">
        <f>IF(E127=【ご記入ください】実習計画書1!$D$5,参考!D127,"")</f>
        <v/>
      </c>
    </row>
    <row r="128" spans="1:6" x14ac:dyDescent="0.55000000000000004">
      <c r="A128">
        <v>5049</v>
      </c>
      <c r="B128" t="s">
        <v>260</v>
      </c>
      <c r="C128" t="s">
        <v>261</v>
      </c>
      <c r="D128" t="str">
        <f t="shared" si="3"/>
        <v>株式会社マーブル　企画人事本部人材開発部新卒採用課</v>
      </c>
      <c r="E128" t="s">
        <v>192</v>
      </c>
      <c r="F128" t="str">
        <f>IF(E128=【ご記入ください】実習計画書1!$D$5,参考!D128,"")</f>
        <v/>
      </c>
    </row>
    <row r="129" spans="1:6" x14ac:dyDescent="0.55000000000000004">
      <c r="A129">
        <v>5050</v>
      </c>
      <c r="B129" t="s">
        <v>262</v>
      </c>
      <c r="C129" t="s">
        <v>263</v>
      </c>
      <c r="D129" t="str">
        <f t="shared" ref="D129:D148" si="4">B129&amp;"　"&amp;C129</f>
        <v>ナビオコンピュータ株式会社　人材育成部【プログラムコース】</v>
      </c>
      <c r="E129" t="s">
        <v>192</v>
      </c>
      <c r="F129" t="str">
        <f>IF(E129=【ご記入ください】実習計画書1!$D$5,参考!D129,"")</f>
        <v/>
      </c>
    </row>
    <row r="130" spans="1:6" x14ac:dyDescent="0.55000000000000004">
      <c r="A130">
        <v>5051</v>
      </c>
      <c r="B130" t="s">
        <v>262</v>
      </c>
      <c r="C130" t="s">
        <v>264</v>
      </c>
      <c r="D130" t="str">
        <f t="shared" si="4"/>
        <v>ナビオコンピュータ株式会社　人材育成部【インフラコース】</v>
      </c>
      <c r="E130" t="s">
        <v>192</v>
      </c>
      <c r="F130" t="str">
        <f>IF(E130=【ご記入ください】実習計画書1!$D$5,参考!D130,"")</f>
        <v/>
      </c>
    </row>
    <row r="131" spans="1:6" x14ac:dyDescent="0.55000000000000004">
      <c r="A131">
        <v>5052</v>
      </c>
      <c r="B131" t="s">
        <v>265</v>
      </c>
      <c r="C131" t="s">
        <v>266</v>
      </c>
      <c r="D131" t="str">
        <f t="shared" si="4"/>
        <v>株式会社日本トータル・システム　ソリューション事業部</v>
      </c>
      <c r="E131" t="s">
        <v>192</v>
      </c>
      <c r="F131" t="str">
        <f>IF(E131=【ご記入ください】実習計画書1!$D$5,参考!D131,"")</f>
        <v/>
      </c>
    </row>
    <row r="132" spans="1:6" x14ac:dyDescent="0.55000000000000004">
      <c r="A132">
        <v>5055</v>
      </c>
      <c r="B132" t="s">
        <v>267</v>
      </c>
      <c r="C132" t="s">
        <v>268</v>
      </c>
      <c r="D132" t="str">
        <f t="shared" si="4"/>
        <v>株式会社ベオスアイティーホールディングス　採用営業本部</v>
      </c>
      <c r="E132" t="s">
        <v>192</v>
      </c>
      <c r="F132" t="str">
        <f>IF(E132=【ご記入ください】実習計画書1!$D$5,参考!D132,"")</f>
        <v/>
      </c>
    </row>
    <row r="133" spans="1:6" x14ac:dyDescent="0.55000000000000004">
      <c r="A133">
        <v>5056</v>
      </c>
      <c r="B133" t="s">
        <v>269</v>
      </c>
      <c r="C133" t="s">
        <v>270</v>
      </c>
      <c r="D133" t="str">
        <f t="shared" si="4"/>
        <v>株式会社マン・マシンインターフェース　管理本部 総務部</v>
      </c>
      <c r="E133" t="s">
        <v>192</v>
      </c>
      <c r="F133" t="str">
        <f>IF(E133=【ご記入ください】実習計画書1!$D$5,参考!D133,"")</f>
        <v/>
      </c>
    </row>
    <row r="134" spans="1:6" x14ac:dyDescent="0.55000000000000004">
      <c r="A134">
        <v>5057</v>
      </c>
      <c r="B134" t="s">
        <v>271</v>
      </c>
      <c r="C134" t="s">
        <v>251</v>
      </c>
      <c r="D134" t="str">
        <f t="shared" si="4"/>
        <v>株式会社モーデック　管理部</v>
      </c>
      <c r="E134" t="s">
        <v>192</v>
      </c>
      <c r="F134" t="str">
        <f>IF(E134=【ご記入ください】実習計画書1!$D$5,参考!D134,"")</f>
        <v/>
      </c>
    </row>
    <row r="135" spans="1:6" x14ac:dyDescent="0.55000000000000004">
      <c r="A135">
        <v>5058</v>
      </c>
      <c r="B135" t="s">
        <v>272</v>
      </c>
      <c r="C135" t="s">
        <v>273</v>
      </c>
      <c r="D135" t="str">
        <f t="shared" si="4"/>
        <v>社会福祉法人シルヴァーウィング　特別養護老人ホーム新とみ</v>
      </c>
      <c r="E135" t="s">
        <v>192</v>
      </c>
      <c r="F135" t="str">
        <f>IF(E135=【ご記入ください】実習計画書1!$D$5,参考!D135,"")</f>
        <v/>
      </c>
    </row>
    <row r="136" spans="1:6" x14ac:dyDescent="0.55000000000000004">
      <c r="A136">
        <v>5059</v>
      </c>
      <c r="B136" t="s">
        <v>274</v>
      </c>
      <c r="C136" t="s">
        <v>275</v>
      </c>
      <c r="D136" t="str">
        <f t="shared" si="4"/>
        <v>一般社団法人ぱうず　ぱうず事務局</v>
      </c>
      <c r="E136" t="s">
        <v>192</v>
      </c>
      <c r="F136" t="str">
        <f>IF(E136=【ご記入ください】実習計画書1!$D$5,参考!D136,"")</f>
        <v/>
      </c>
    </row>
    <row r="137" spans="1:6" x14ac:dyDescent="0.55000000000000004">
      <c r="A137">
        <v>5060</v>
      </c>
      <c r="B137" t="s">
        <v>276</v>
      </c>
      <c r="C137" t="s">
        <v>277</v>
      </c>
      <c r="D137" t="str">
        <f t="shared" si="4"/>
        <v>一般社団法人フードバンク八王子　就労継続支援B型 フードバンク八王子ワークス</v>
      </c>
      <c r="E137" t="s">
        <v>192</v>
      </c>
      <c r="F137" t="str">
        <f>IF(E137=【ご記入ください】実習計画書1!$D$5,参考!D137,"")</f>
        <v/>
      </c>
    </row>
    <row r="138" spans="1:6" x14ac:dyDescent="0.55000000000000004">
      <c r="A138">
        <v>5062</v>
      </c>
      <c r="B138" t="s">
        <v>278</v>
      </c>
      <c r="C138" t="s">
        <v>279</v>
      </c>
      <c r="D138" t="str">
        <f t="shared" si="4"/>
        <v>特定非営利活動法人エヌピーオー・フュージョン長池　八王子市東由木地区公園(長池公園及び、周辺の都市公園：計81公園)</v>
      </c>
      <c r="E138" t="s">
        <v>192</v>
      </c>
      <c r="F138" t="str">
        <f>IF(E138=【ご記入ください】実習計画書1!$D$5,参考!D138,"")</f>
        <v/>
      </c>
    </row>
    <row r="139" spans="1:6" x14ac:dyDescent="0.55000000000000004">
      <c r="A139">
        <v>5063</v>
      </c>
      <c r="B139" t="s">
        <v>280</v>
      </c>
      <c r="C139" t="s">
        <v>281</v>
      </c>
      <c r="D139" t="str">
        <f t="shared" si="4"/>
        <v>NPO法人国際自然大学校　川崎市黒川野外活動センター</v>
      </c>
      <c r="E139" t="s">
        <v>192</v>
      </c>
      <c r="F139" t="str">
        <f>IF(E139=【ご記入ください】実習計画書1!$D$5,参考!D139,"")</f>
        <v/>
      </c>
    </row>
    <row r="140" spans="1:6" x14ac:dyDescent="0.55000000000000004">
      <c r="A140">
        <v>5064</v>
      </c>
      <c r="B140" t="s">
        <v>280</v>
      </c>
      <c r="C140" t="s">
        <v>282</v>
      </c>
      <c r="D140" t="str">
        <f t="shared" si="4"/>
        <v>NPO法人国際自然大学校　国際自然大学校営業部</v>
      </c>
      <c r="E140" t="s">
        <v>192</v>
      </c>
      <c r="F140" t="str">
        <f>IF(E140=【ご記入ください】実習計画書1!$D$5,参考!D140,"")</f>
        <v/>
      </c>
    </row>
    <row r="141" spans="1:6" x14ac:dyDescent="0.55000000000000004">
      <c r="A141">
        <v>5065</v>
      </c>
      <c r="B141" t="s">
        <v>283</v>
      </c>
      <c r="C141" t="s">
        <v>284</v>
      </c>
      <c r="D141" t="str">
        <f t="shared" si="4"/>
        <v>特定非営利活動法人東京コミュニティスクール　とらすとベースフリースクール</v>
      </c>
      <c r="E141" t="s">
        <v>192</v>
      </c>
      <c r="F141" t="str">
        <f>IF(E141=【ご記入ください】実習計画書1!$D$5,参考!D141,"")</f>
        <v/>
      </c>
    </row>
    <row r="142" spans="1:6" x14ac:dyDescent="0.55000000000000004">
      <c r="A142">
        <v>5066</v>
      </c>
      <c r="B142" t="s">
        <v>285</v>
      </c>
      <c r="C142" t="s">
        <v>286</v>
      </c>
      <c r="D142" t="str">
        <f t="shared" si="4"/>
        <v>特定非営利活動法人放課後NPOアフタースクール　アフタースクール事業</v>
      </c>
      <c r="E142" t="s">
        <v>192</v>
      </c>
      <c r="F142" t="str">
        <f>IF(E142=【ご記入ください】実習計画書1!$D$5,参考!D142,"")</f>
        <v/>
      </c>
    </row>
    <row r="143" spans="1:6" x14ac:dyDescent="0.55000000000000004">
      <c r="A143">
        <v>5067</v>
      </c>
      <c r="B143" t="s">
        <v>287</v>
      </c>
      <c r="C143" t="s">
        <v>194</v>
      </c>
      <c r="D143" t="str">
        <f t="shared" si="4"/>
        <v>一般社団法人まちやま　-</v>
      </c>
      <c r="E143" t="s">
        <v>192</v>
      </c>
      <c r="F143" t="str">
        <f>IF(E143=【ご記入ください】実習計画書1!$D$5,参考!D143,"")</f>
        <v/>
      </c>
    </row>
    <row r="144" spans="1:6" x14ac:dyDescent="0.55000000000000004">
      <c r="A144">
        <v>5068</v>
      </c>
      <c r="B144" t="s">
        <v>288</v>
      </c>
      <c r="C144" t="s">
        <v>289</v>
      </c>
      <c r="D144" t="str">
        <f t="shared" si="4"/>
        <v>特定非営利活動法人留学協会　事務局</v>
      </c>
      <c r="E144" t="s">
        <v>192</v>
      </c>
      <c r="F144" t="str">
        <f>IF(E144=【ご記入ください】実習計画書1!$D$5,参考!D144,"")</f>
        <v/>
      </c>
    </row>
    <row r="145" spans="1:6" x14ac:dyDescent="0.55000000000000004">
      <c r="A145">
        <v>5069</v>
      </c>
      <c r="B145" t="s">
        <v>290</v>
      </c>
      <c r="C145" t="s">
        <v>291</v>
      </c>
      <c r="D145" t="str">
        <f t="shared" si="4"/>
        <v>株式会社日刊工業新聞社　経営管理本部 人事労務部</v>
      </c>
      <c r="E145" t="s">
        <v>192</v>
      </c>
      <c r="F145" t="str">
        <f>IF(E145=【ご記入ください】実習計画書1!$D$5,参考!D145,"")</f>
        <v/>
      </c>
    </row>
    <row r="146" spans="1:6" x14ac:dyDescent="0.55000000000000004">
      <c r="A146">
        <v>5070</v>
      </c>
      <c r="B146" t="s">
        <v>292</v>
      </c>
      <c r="C146" t="s">
        <v>293</v>
      </c>
      <c r="D146" t="str">
        <f t="shared" si="4"/>
        <v>一般社団法人日本新聞協会　総務部総務担当ほか</v>
      </c>
      <c r="E146" t="s">
        <v>192</v>
      </c>
      <c r="F146" t="str">
        <f>IF(E146=【ご記入ください】実習計画書1!$D$5,参考!D146,"")</f>
        <v/>
      </c>
    </row>
    <row r="147" spans="1:6" x14ac:dyDescent="0.55000000000000004">
      <c r="A147">
        <v>5071</v>
      </c>
      <c r="B147" t="s">
        <v>294</v>
      </c>
      <c r="C147" t="s">
        <v>295</v>
      </c>
      <c r="D147" t="str">
        <f t="shared" si="4"/>
        <v>OAG税理士法人  　タックスアドバイザリー部【Aコース】</v>
      </c>
      <c r="E147" t="s">
        <v>192</v>
      </c>
      <c r="F147" t="str">
        <f>IF(E147=【ご記入ください】実習計画書1!$D$5,参考!D147,"")</f>
        <v/>
      </c>
    </row>
    <row r="148" spans="1:6" x14ac:dyDescent="0.55000000000000004">
      <c r="A148">
        <v>5074</v>
      </c>
      <c r="B148" t="s">
        <v>296</v>
      </c>
      <c r="C148" t="s">
        <v>297</v>
      </c>
      <c r="D148" t="str">
        <f t="shared" si="4"/>
        <v>TOiRO株式会社　HR Tech事業部</v>
      </c>
      <c r="E148" t="s">
        <v>192</v>
      </c>
      <c r="F148" t="str">
        <f>IF(E148=【ご記入ください】実習計画書1!$D$5,参考!D148,"")</f>
        <v/>
      </c>
    </row>
  </sheetData>
  <sheetProtection algorithmName="SHA-512" hashValue="Tcz28fvDXngPDogTx/oJCy6hXh/oNGxARjoX5DEjAvFDxF97ltHxuKGjrubTli2zspg+WJgf76Tlx9Ujhrc9Gg==" saltValue="mMXq5hAnNOO8id6M3iWK8A==" spinCount="100000" sheet="1" objects="1" scenarios="1" selectLockedCells="1" selectUnlockedCells="1"/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03A5D-FFAF-47D4-8853-2F11C96BC923}">
  <dimension ref="B1:J48"/>
  <sheetViews>
    <sheetView view="pageBreakPreview" topLeftCell="A21" zoomScaleNormal="85" zoomScaleSheetLayoutView="100" workbookViewId="0">
      <selection activeCell="E23" sqref="E23:G23"/>
    </sheetView>
  </sheetViews>
  <sheetFormatPr defaultRowHeight="18" x14ac:dyDescent="0.55000000000000004"/>
  <cols>
    <col min="1" max="1" width="5.6640625" customWidth="1"/>
    <col min="2" max="2" width="9.1640625" customWidth="1"/>
    <col min="3" max="3" width="10.6640625" customWidth="1"/>
    <col min="4" max="5" width="20.6640625" customWidth="1"/>
    <col min="6" max="7" width="15.6640625" customWidth="1"/>
    <col min="8" max="9" width="5.6640625" customWidth="1"/>
  </cols>
  <sheetData>
    <row r="1" spans="2:9" ht="18" customHeight="1" x14ac:dyDescent="0.55000000000000004"/>
    <row r="2" spans="2:9" ht="18" customHeight="1" x14ac:dyDescent="0.55000000000000004"/>
    <row r="3" spans="2:9" ht="18" customHeight="1" thickBot="1" x14ac:dyDescent="0.6">
      <c r="B3" s="96" t="s">
        <v>308</v>
      </c>
      <c r="C3" s="96"/>
      <c r="D3" s="96"/>
      <c r="E3" s="96"/>
      <c r="F3" s="96"/>
      <c r="G3" s="27" t="s">
        <v>0</v>
      </c>
    </row>
    <row r="4" spans="2:9" ht="18" customHeight="1" thickBot="1" x14ac:dyDescent="0.6">
      <c r="B4" s="96"/>
      <c r="C4" s="96"/>
      <c r="D4" s="96"/>
      <c r="E4" s="96"/>
      <c r="F4" s="96"/>
      <c r="G4" s="37" t="s">
        <v>298</v>
      </c>
    </row>
    <row r="5" spans="2:9" ht="18" customHeight="1" thickBot="1" x14ac:dyDescent="0.6">
      <c r="B5" s="96"/>
      <c r="C5" s="96"/>
      <c r="D5" s="96"/>
      <c r="E5" s="96"/>
      <c r="F5" s="96"/>
      <c r="G5" s="54">
        <f>_xlfn.XLOOKUP(【ご記入ください】実習計画書1!$D$6,参考!$D:$D,参考!$A:$A)</f>
        <v>0</v>
      </c>
    </row>
    <row r="6" spans="2:9" ht="18" customHeight="1" thickBot="1" x14ac:dyDescent="0.6">
      <c r="B6" s="1"/>
    </row>
    <row r="7" spans="2:9" ht="35" customHeight="1" x14ac:dyDescent="0.35">
      <c r="B7" s="129" t="s">
        <v>299</v>
      </c>
      <c r="C7" s="131"/>
      <c r="D7" s="132" t="str">
        <f>IFERROR(_xlfn.XLOOKUP(G5,参考!A:A,参考!B:B),"")</f>
        <v/>
      </c>
      <c r="E7" s="133"/>
      <c r="F7" s="133"/>
      <c r="G7" s="134"/>
      <c r="H7" s="7"/>
    </row>
    <row r="8" spans="2:9" ht="30" customHeight="1" thickBot="1" x14ac:dyDescent="0.4">
      <c r="B8" s="40" t="s">
        <v>4</v>
      </c>
      <c r="C8" s="41"/>
      <c r="D8" s="135" t="str">
        <f>IFERROR(IF(I8="",_xlfn.XLOOKUP(G5,参考!A:A,参考!C:C),I8),"")</f>
        <v/>
      </c>
      <c r="E8" s="136"/>
      <c r="F8" s="136"/>
      <c r="G8" s="137"/>
      <c r="H8" s="7"/>
      <c r="I8" s="55" t="str">
        <f>IF(【ご記入ください】実習計画書1!D7="","",【ご記入ください】実習計画書1!D7)</f>
        <v/>
      </c>
    </row>
    <row r="9" spans="2:9" ht="20" customHeight="1" x14ac:dyDescent="0.35">
      <c r="B9" s="150" t="s">
        <v>300</v>
      </c>
      <c r="C9" s="151"/>
      <c r="D9" s="144" t="str">
        <f>IF(【ご記入ください】実習計画書1!D9="","",【ご記入ください】実習計画書1!D9)</f>
        <v/>
      </c>
      <c r="E9" s="145"/>
      <c r="F9" s="145"/>
      <c r="G9" s="146"/>
      <c r="H9" s="7"/>
    </row>
    <row r="10" spans="2:9" ht="20" customHeight="1" x14ac:dyDescent="0.55000000000000004">
      <c r="B10" s="152"/>
      <c r="C10" s="153"/>
      <c r="D10" s="147" t="str">
        <f>IF(【ご記入ください】実習計画書1!D10="","",【ご記入ください】実習計画書1!D10)</f>
        <v/>
      </c>
      <c r="E10" s="148"/>
      <c r="F10" s="148"/>
      <c r="G10" s="149"/>
    </row>
    <row r="11" spans="2:9" ht="20" customHeight="1" thickBot="1" x14ac:dyDescent="0.6">
      <c r="B11" s="40" t="s">
        <v>9</v>
      </c>
      <c r="C11" s="41"/>
      <c r="D11" s="135" t="str">
        <f>IF(【ご記入ください】実習計画書1!D11="","",【ご記入ください】実習計画書1!D11)</f>
        <v/>
      </c>
      <c r="E11" s="136"/>
      <c r="F11" s="136"/>
      <c r="G11" s="137"/>
    </row>
    <row r="12" spans="2:9" ht="35" customHeight="1" x14ac:dyDescent="0.55000000000000004">
      <c r="B12" s="38" t="s">
        <v>301</v>
      </c>
      <c r="C12" s="39"/>
      <c r="D12" s="112" t="str">
        <f>IF(【ご記入ください】実習計画書1!D13="","",【ご記入ください】実習計画書1!D13)</f>
        <v/>
      </c>
      <c r="E12" s="113"/>
      <c r="F12" s="114"/>
      <c r="G12" s="60" t="str">
        <f>IF(【ご記入ください】実習計画書1!D14="","",【ご記入ください】実習計画書1!D14)</f>
        <v/>
      </c>
    </row>
    <row r="13" spans="2:9" ht="20" customHeight="1" thickBot="1" x14ac:dyDescent="0.6">
      <c r="B13" s="40" t="s">
        <v>13</v>
      </c>
      <c r="C13" s="41"/>
      <c r="D13" s="138" t="str">
        <f>IF(【ご記入ください】実習計画書1!D15="","",【ご記入ください】実習計画書1!D15)</f>
        <v/>
      </c>
      <c r="E13" s="139"/>
      <c r="F13" s="139"/>
      <c r="G13" s="140"/>
    </row>
    <row r="14" spans="2:9" ht="20" customHeight="1" x14ac:dyDescent="0.55000000000000004">
      <c r="B14" s="121" t="s">
        <v>302</v>
      </c>
      <c r="C14" s="42" t="s">
        <v>303</v>
      </c>
      <c r="D14" s="144" t="str">
        <f>IF(【ご記入ください】実習計画書1!D17="","",【ご記入ください】実習計画書1!D17)</f>
        <v/>
      </c>
      <c r="E14" s="145"/>
      <c r="F14" s="145"/>
      <c r="G14" s="146"/>
    </row>
    <row r="15" spans="2:9" ht="20" customHeight="1" x14ac:dyDescent="0.55000000000000004">
      <c r="B15" s="122"/>
      <c r="C15" s="44" t="s">
        <v>318</v>
      </c>
      <c r="D15" s="147" t="str">
        <f>IF(【ご記入ください】実習計画書1!D18="","",【ご記入ください】実習計画書1!D18&amp;"・"&amp;【ご記入ください】実習計画書1!D19)</f>
        <v/>
      </c>
      <c r="E15" s="148"/>
      <c r="F15" s="148"/>
      <c r="G15" s="149"/>
    </row>
    <row r="16" spans="2:9" ht="20" customHeight="1" x14ac:dyDescent="0.55000000000000004">
      <c r="B16" s="122"/>
      <c r="C16" s="44" t="s">
        <v>17</v>
      </c>
      <c r="D16" s="147" t="str">
        <f>IF(【ご記入ください】実習計画書1!D20="","",【ご記入ください】実習計画書1!D20)</f>
        <v/>
      </c>
      <c r="E16" s="148"/>
      <c r="F16" s="148"/>
      <c r="G16" s="149"/>
    </row>
    <row r="17" spans="2:7" ht="20" customHeight="1" thickBot="1" x14ac:dyDescent="0.6">
      <c r="B17" s="123"/>
      <c r="C17" s="46" t="s">
        <v>18</v>
      </c>
      <c r="D17" s="138" t="str">
        <f>IF(【ご記入ください】実習計画書1!D21="","",【ご記入ください】実習計画書1!D21)</f>
        <v/>
      </c>
      <c r="E17" s="139"/>
      <c r="F17" s="139"/>
      <c r="G17" s="140"/>
    </row>
    <row r="18" spans="2:7" ht="20" customHeight="1" x14ac:dyDescent="0.55000000000000004">
      <c r="B18" s="119" t="s">
        <v>304</v>
      </c>
      <c r="C18" s="43" t="s">
        <v>20</v>
      </c>
      <c r="D18" s="144" t="str">
        <f>IF(【ご記入ください】実習計画書1!D23="","",【ご記入ください】実習計画書1!D23)</f>
        <v/>
      </c>
      <c r="E18" s="145"/>
      <c r="F18" s="145"/>
      <c r="G18" s="146"/>
    </row>
    <row r="19" spans="2:7" ht="20" customHeight="1" x14ac:dyDescent="0.55000000000000004">
      <c r="B19" s="120"/>
      <c r="C19" s="45" t="s">
        <v>21</v>
      </c>
      <c r="D19" s="147" t="str">
        <f>IF(【ご記入ください】実習計画書1!D24="","",【ご記入ください】実習計画書1!D24)</f>
        <v/>
      </c>
      <c r="E19" s="148"/>
      <c r="F19" s="148"/>
      <c r="G19" s="149"/>
    </row>
    <row r="20" spans="2:7" ht="20" customHeight="1" thickBot="1" x14ac:dyDescent="0.6">
      <c r="B20" s="124"/>
      <c r="C20" s="47" t="s">
        <v>305</v>
      </c>
      <c r="D20" s="138" t="str">
        <f>【ご記入ください】実習計画書1!D25&amp;" "&amp;【ご記入ください】実習計画書1!D26</f>
        <v xml:space="preserve"> </v>
      </c>
      <c r="E20" s="139"/>
      <c r="F20" s="139"/>
      <c r="G20" s="140"/>
    </row>
    <row r="21" spans="2:7" ht="30" customHeight="1" thickBot="1" x14ac:dyDescent="0.6">
      <c r="B21" s="129" t="s">
        <v>24</v>
      </c>
      <c r="C21" s="130"/>
      <c r="D21" s="58" t="str">
        <f>IF(【ご記入ください】実習計画書1!D27="","",【ご記入ください】実習計画書1!D27)</f>
        <v/>
      </c>
      <c r="E21" s="115" t="str">
        <f>IF(【ご記入ください】実習計画書1!D28="","",【ご記入ください】実習計画書1!D28)</f>
        <v/>
      </c>
      <c r="F21" s="116"/>
      <c r="G21" s="117"/>
    </row>
    <row r="22" spans="2:7" ht="30" customHeight="1" thickBot="1" x14ac:dyDescent="0.6">
      <c r="B22" s="129" t="s">
        <v>27</v>
      </c>
      <c r="C22" s="130"/>
      <c r="D22" s="58" t="str">
        <f>IF(【ご記入ください】実習計画書1!D29="","",【ご記入ください】実習計画書1!D29)</f>
        <v/>
      </c>
      <c r="E22" s="115" t="str">
        <f>IF(【ご記入ください】実習計画書1!D30="","",【ご記入ください】実習計画書1!D30)</f>
        <v/>
      </c>
      <c r="F22" s="116"/>
      <c r="G22" s="117"/>
    </row>
    <row r="23" spans="2:7" ht="30" customHeight="1" thickBot="1" x14ac:dyDescent="0.6">
      <c r="B23" s="129" t="s">
        <v>29</v>
      </c>
      <c r="C23" s="130"/>
      <c r="D23" s="58" t="str">
        <f>IF(【ご記入ください】実習計画書1!D31="","",【ご記入ください】実習計画書1!D31)</f>
        <v/>
      </c>
      <c r="E23" s="115" t="str">
        <f>IF(【ご記入ください】実習計画書1!D32="","",【ご記入ください】実習計画書1!D32)</f>
        <v/>
      </c>
      <c r="F23" s="116"/>
      <c r="G23" s="117"/>
    </row>
    <row r="24" spans="2:7" ht="30" customHeight="1" thickBot="1" x14ac:dyDescent="0.6">
      <c r="B24" s="126" t="s">
        <v>30</v>
      </c>
      <c r="C24" s="128"/>
      <c r="D24" s="59" t="str">
        <f>IF(【ご記入ください】実習計画書1!D33="","",【ご記入ください】実習計画書1!D33)</f>
        <v/>
      </c>
      <c r="E24" s="115" t="str">
        <f>IF(【ご記入ください】実習計画書1!D34="","",【ご記入ください】実習計画書1!D34)</f>
        <v/>
      </c>
      <c r="F24" s="116"/>
      <c r="G24" s="117"/>
    </row>
    <row r="25" spans="2:7" ht="20" customHeight="1" x14ac:dyDescent="0.55000000000000004">
      <c r="B25" s="119" t="s">
        <v>306</v>
      </c>
      <c r="C25" s="48" t="s">
        <v>34</v>
      </c>
      <c r="D25" s="144" t="str">
        <f>IF(【ご記入ください】実習計画書1!D36="","",【ご記入ください】実習計画書1!D36)</f>
        <v/>
      </c>
      <c r="E25" s="145"/>
      <c r="F25" s="145"/>
      <c r="G25" s="146"/>
    </row>
    <row r="26" spans="2:7" ht="20" customHeight="1" x14ac:dyDescent="0.55000000000000004">
      <c r="B26" s="120"/>
      <c r="C26" s="49" t="s">
        <v>35</v>
      </c>
      <c r="D26" s="147" t="str">
        <f>IF(【ご記入ください】実習計画書1!D37="","",【ご記入ください】実習計画書1!D37)</f>
        <v/>
      </c>
      <c r="E26" s="148"/>
      <c r="F26" s="148"/>
      <c r="G26" s="149"/>
    </row>
    <row r="27" spans="2:7" ht="18.5" thickBot="1" x14ac:dyDescent="0.6">
      <c r="B27" s="124" t="s">
        <v>36</v>
      </c>
      <c r="C27" s="125"/>
      <c r="D27" s="138" t="str">
        <f>IF(【ご記入ください】実習計画書1!D38="","",【ご記入ください】実習計画書1!D38)</f>
        <v/>
      </c>
      <c r="E27" s="139"/>
      <c r="F27" s="139"/>
      <c r="G27" s="140"/>
    </row>
    <row r="28" spans="2:7" ht="200" customHeight="1" thickBot="1" x14ac:dyDescent="0.6">
      <c r="B28" s="126" t="s">
        <v>37</v>
      </c>
      <c r="C28" s="127"/>
      <c r="D28" s="141" t="str">
        <f>IF(【ご記入ください】実習計画書1!D39="","",【ご記入ください】実習計画書1!D39)</f>
        <v/>
      </c>
      <c r="E28" s="142"/>
      <c r="F28" s="142"/>
      <c r="G28" s="143"/>
    </row>
    <row r="31" spans="2:7" ht="18" customHeight="1" x14ac:dyDescent="0.55000000000000004"/>
    <row r="32" spans="2:7" ht="18" customHeight="1" x14ac:dyDescent="0.55000000000000004"/>
    <row r="33" spans="2:10" ht="18" customHeight="1" thickBot="1" x14ac:dyDescent="0.6">
      <c r="B33" s="96" t="s">
        <v>308</v>
      </c>
      <c r="C33" s="96"/>
      <c r="D33" s="96"/>
      <c r="E33" s="96"/>
      <c r="F33" s="96"/>
      <c r="G33" s="27" t="s">
        <v>0</v>
      </c>
    </row>
    <row r="34" spans="2:10" ht="18" customHeight="1" thickBot="1" x14ac:dyDescent="0.6">
      <c r="B34" s="96"/>
      <c r="C34" s="96"/>
      <c r="D34" s="96"/>
      <c r="E34" s="96"/>
      <c r="F34" s="96"/>
      <c r="G34" s="37" t="s">
        <v>298</v>
      </c>
    </row>
    <row r="35" spans="2:10" ht="18" customHeight="1" thickBot="1" x14ac:dyDescent="0.6">
      <c r="B35" s="96"/>
      <c r="C35" s="96"/>
      <c r="D35" s="96"/>
      <c r="E35" s="96"/>
      <c r="F35" s="96"/>
      <c r="G35" s="53">
        <f>G5</f>
        <v>0</v>
      </c>
    </row>
    <row r="36" spans="2:10" ht="18" customHeight="1" thickBot="1" x14ac:dyDescent="0.6">
      <c r="B36" s="52" t="s">
        <v>307</v>
      </c>
      <c r="C36" s="110" t="str">
        <f>IF(G5="","",D7&amp;" "&amp;D8)</f>
        <v xml:space="preserve"> </v>
      </c>
      <c r="D36" s="110"/>
      <c r="E36" s="110"/>
      <c r="F36" s="110"/>
      <c r="G36" s="51"/>
    </row>
    <row r="37" spans="2:10" ht="18.5" thickBot="1" x14ac:dyDescent="0.6">
      <c r="B37" s="111" t="s">
        <v>39</v>
      </c>
      <c r="C37" s="111"/>
      <c r="D37" s="118" t="s">
        <v>40</v>
      </c>
      <c r="E37" s="118"/>
      <c r="F37" s="50" t="s">
        <v>41</v>
      </c>
      <c r="G37" s="50" t="s">
        <v>42</v>
      </c>
    </row>
    <row r="38" spans="2:10" ht="70.25" customHeight="1" thickBot="1" x14ac:dyDescent="0.6">
      <c r="B38" s="33" t="s">
        <v>43</v>
      </c>
      <c r="C38" s="89" t="str">
        <f>【ご記入ください】実習計画書2!C6&amp;CHAR(10)&amp;【ご記入ください】実習計画書2!D6</f>
        <v>　月　日
（　）</v>
      </c>
      <c r="D38" s="108" t="str">
        <f>IF(【ご記入ください】実習計画書2!E6="","",【ご記入ください】実習計画書2!E6)</f>
        <v/>
      </c>
      <c r="E38" s="109"/>
      <c r="F38" s="93" t="str">
        <f>IF(【ご記入ください】実習計画書2!F6="","",【ご記入ください】実習計画書2!F6)</f>
        <v/>
      </c>
      <c r="G38" s="93" t="str">
        <f>IF(【ご記入ください】実習計画書2!G6="","",【ご記入ください】実習計画書2!G6)</f>
        <v/>
      </c>
      <c r="I38" s="88"/>
      <c r="J38" s="88"/>
    </row>
    <row r="39" spans="2:10" ht="70.25" customHeight="1" thickBot="1" x14ac:dyDescent="0.6">
      <c r="B39" s="33" t="s">
        <v>44</v>
      </c>
      <c r="C39" s="89" t="str">
        <f>【ご記入ください】実習計画書2!C7&amp;CHAR(10)&amp;【ご記入ください】実習計画書2!D7</f>
        <v>　月　日
（　）</v>
      </c>
      <c r="D39" s="108" t="str">
        <f>IF(【ご記入ください】実習計画書2!E7="","",【ご記入ください】実習計画書2!E7)</f>
        <v/>
      </c>
      <c r="E39" s="109"/>
      <c r="F39" s="93" t="str">
        <f>IF(【ご記入ください】実習計画書2!F7="","",【ご記入ください】実習計画書2!F7)</f>
        <v/>
      </c>
      <c r="G39" s="93" t="str">
        <f>IF(【ご記入ください】実習計画書2!G7="","",【ご記入ください】実習計画書2!G7)</f>
        <v/>
      </c>
    </row>
    <row r="40" spans="2:10" ht="70.25" customHeight="1" thickBot="1" x14ac:dyDescent="0.6">
      <c r="B40" s="33" t="s">
        <v>45</v>
      </c>
      <c r="C40" s="89" t="str">
        <f>【ご記入ください】実習計画書2!C8&amp;CHAR(10)&amp;【ご記入ください】実習計画書2!D8</f>
        <v>　月　日
（　）</v>
      </c>
      <c r="D40" s="108" t="str">
        <f>IF(【ご記入ください】実習計画書2!E8="","",【ご記入ください】実習計画書2!E8)</f>
        <v/>
      </c>
      <c r="E40" s="109"/>
      <c r="F40" s="93" t="str">
        <f>IF(【ご記入ください】実習計画書2!F8="","",【ご記入ください】実習計画書2!F8)</f>
        <v/>
      </c>
      <c r="G40" s="93" t="str">
        <f>IF(【ご記入ください】実習計画書2!G8="","",【ご記入ください】実習計画書2!G8)</f>
        <v/>
      </c>
    </row>
    <row r="41" spans="2:10" ht="70.25" customHeight="1" thickBot="1" x14ac:dyDescent="0.6">
      <c r="B41" s="33" t="s">
        <v>46</v>
      </c>
      <c r="C41" s="89" t="str">
        <f>【ご記入ください】実習計画書2!C9&amp;CHAR(10)&amp;【ご記入ください】実習計画書2!D9</f>
        <v>　月　日
（　）</v>
      </c>
      <c r="D41" s="108" t="str">
        <f>IF(【ご記入ください】実習計画書2!E9="","",【ご記入ください】実習計画書2!E9)</f>
        <v/>
      </c>
      <c r="E41" s="109"/>
      <c r="F41" s="93" t="str">
        <f>IF(【ご記入ください】実習計画書2!F9="","",【ご記入ください】実習計画書2!F9)</f>
        <v/>
      </c>
      <c r="G41" s="93" t="str">
        <f>IF(【ご記入ください】実習計画書2!G9="","",【ご記入ください】実習計画書2!G9)</f>
        <v/>
      </c>
    </row>
    <row r="42" spans="2:10" ht="70.25" customHeight="1" thickBot="1" x14ac:dyDescent="0.6">
      <c r="B42" s="33" t="s">
        <v>47</v>
      </c>
      <c r="C42" s="89" t="str">
        <f>【ご記入ください】実習計画書2!C10&amp;CHAR(10)&amp;【ご記入ください】実習計画書2!D10</f>
        <v>　月　日
（　）</v>
      </c>
      <c r="D42" s="108" t="str">
        <f>IF(【ご記入ください】実習計画書2!E10="","",【ご記入ください】実習計画書2!E10)</f>
        <v/>
      </c>
      <c r="E42" s="109"/>
      <c r="F42" s="93" t="str">
        <f>IF(【ご記入ください】実習計画書2!F10="","",【ご記入ください】実習計画書2!F10)</f>
        <v/>
      </c>
      <c r="G42" s="93" t="str">
        <f>IF(【ご記入ください】実習計画書2!G10="","",【ご記入ください】実習計画書2!G10)</f>
        <v/>
      </c>
    </row>
    <row r="43" spans="2:10" ht="70.25" customHeight="1" thickBot="1" x14ac:dyDescent="0.6">
      <c r="B43" s="33" t="s">
        <v>48</v>
      </c>
      <c r="C43" s="89" t="str">
        <f>【ご記入ください】実習計画書2!C11&amp;CHAR(10)&amp;【ご記入ください】実習計画書2!D11</f>
        <v>　月　日
（　）</v>
      </c>
      <c r="D43" s="108" t="str">
        <f>IF(【ご記入ください】実習計画書2!E11="","",【ご記入ください】実習計画書2!E11)</f>
        <v/>
      </c>
      <c r="E43" s="109"/>
      <c r="F43" s="93" t="str">
        <f>IF(【ご記入ください】実習計画書2!F11="","",【ご記入ください】実習計画書2!F11)</f>
        <v/>
      </c>
      <c r="G43" s="93" t="str">
        <f>IF(【ご記入ください】実習計画書2!G11="","",【ご記入ください】実習計画書2!G11)</f>
        <v/>
      </c>
    </row>
    <row r="44" spans="2:10" ht="70.25" customHeight="1" thickBot="1" x14ac:dyDescent="0.6">
      <c r="B44" s="33" t="s">
        <v>49</v>
      </c>
      <c r="C44" s="89" t="str">
        <f>【ご記入ください】実習計画書2!C12&amp;CHAR(10)&amp;【ご記入ください】実習計画書2!D12</f>
        <v>　月　日
（　）</v>
      </c>
      <c r="D44" s="108" t="str">
        <f>IF(【ご記入ください】実習計画書2!E12="","",【ご記入ください】実習計画書2!E12)</f>
        <v/>
      </c>
      <c r="E44" s="109"/>
      <c r="F44" s="93" t="str">
        <f>IF(【ご記入ください】実習計画書2!F12="","",【ご記入ください】実習計画書2!F12)</f>
        <v/>
      </c>
      <c r="G44" s="93" t="str">
        <f>IF(【ご記入ください】実習計画書2!G12="","",【ご記入ください】実習計画書2!G12)</f>
        <v/>
      </c>
    </row>
    <row r="45" spans="2:10" ht="70.25" customHeight="1" thickBot="1" x14ac:dyDescent="0.6">
      <c r="B45" s="33" t="s">
        <v>50</v>
      </c>
      <c r="C45" s="89" t="str">
        <f>【ご記入ください】実習計画書2!C13&amp;CHAR(10)&amp;【ご記入ください】実習計画書2!D13</f>
        <v>　月　日
（　）</v>
      </c>
      <c r="D45" s="108" t="str">
        <f>IF(【ご記入ください】実習計画書2!E13="","",【ご記入ください】実習計画書2!E13)</f>
        <v/>
      </c>
      <c r="E45" s="109"/>
      <c r="F45" s="93" t="str">
        <f>IF(【ご記入ください】実習計画書2!F13="","",【ご記入ください】実習計画書2!F13)</f>
        <v/>
      </c>
      <c r="G45" s="93" t="str">
        <f>IF(【ご記入ください】実習計画書2!G13="","",【ご記入ください】実習計画書2!G13)</f>
        <v/>
      </c>
    </row>
    <row r="46" spans="2:10" ht="70.25" customHeight="1" thickBot="1" x14ac:dyDescent="0.6">
      <c r="B46" s="33" t="s">
        <v>51</v>
      </c>
      <c r="C46" s="89" t="str">
        <f>【ご記入ください】実習計画書2!C14&amp;CHAR(10)&amp;【ご記入ください】実習計画書2!D14</f>
        <v>　月　日
（　）</v>
      </c>
      <c r="D46" s="108" t="str">
        <f>IF(【ご記入ください】実習計画書2!E14="","",【ご記入ください】実習計画書2!E14)</f>
        <v/>
      </c>
      <c r="E46" s="109"/>
      <c r="F46" s="93" t="str">
        <f>IF(【ご記入ください】実習計画書2!F14="","",【ご記入ください】実習計画書2!F14)</f>
        <v/>
      </c>
      <c r="G46" s="93" t="str">
        <f>IF(【ご記入ください】実習計画書2!G14="","",【ご記入ください】実習計画書2!G14)</f>
        <v/>
      </c>
    </row>
    <row r="47" spans="2:10" ht="70.25" customHeight="1" thickBot="1" x14ac:dyDescent="0.6">
      <c r="B47" s="33" t="s">
        <v>52</v>
      </c>
      <c r="C47" s="89" t="str">
        <f>【ご記入ください】実習計画書2!C15&amp;CHAR(10)&amp;【ご記入ください】実習計画書2!D15</f>
        <v>　月　日
（　）</v>
      </c>
      <c r="D47" s="108" t="str">
        <f>IF(【ご記入ください】実習計画書2!E15="","",【ご記入ください】実習計画書2!E15)</f>
        <v/>
      </c>
      <c r="E47" s="109"/>
      <c r="F47" s="93" t="str">
        <f>IF(【ご記入ください】実習計画書2!F15="","",【ご記入ください】実習計画書2!F15)</f>
        <v/>
      </c>
      <c r="G47" s="93" t="str">
        <f>IF(【ご記入ください】実習計画書2!G15="","",【ご記入ください】実習計画書2!G15)</f>
        <v/>
      </c>
    </row>
    <row r="48" spans="2:10" ht="15" customHeight="1" x14ac:dyDescent="0.55000000000000004"/>
  </sheetData>
  <sheetProtection algorithmName="SHA-512" hashValue="ej1tUM3vEQhTBqah6bnWeh8z006g2D4UxU/3QMEBQ/GKuQtVpIRR11oRcmzT+MXWX351zj66KY7jA5VE1iSMYg==" saltValue="Djxjd2mGM46BzgDGRH2+iA==" spinCount="100000" sheet="1" objects="1" scenarios="1"/>
  <mergeCells count="48">
    <mergeCell ref="B3:F5"/>
    <mergeCell ref="D28:G28"/>
    <mergeCell ref="D25:G25"/>
    <mergeCell ref="D26:G26"/>
    <mergeCell ref="D27:G27"/>
    <mergeCell ref="D14:G14"/>
    <mergeCell ref="D16:G16"/>
    <mergeCell ref="D17:G17"/>
    <mergeCell ref="D18:G18"/>
    <mergeCell ref="D19:G19"/>
    <mergeCell ref="D15:G15"/>
    <mergeCell ref="D20:G20"/>
    <mergeCell ref="D8:G8"/>
    <mergeCell ref="B9:C10"/>
    <mergeCell ref="D9:G9"/>
    <mergeCell ref="D10:G10"/>
    <mergeCell ref="B7:C7"/>
    <mergeCell ref="D7:G7"/>
    <mergeCell ref="B18:B20"/>
    <mergeCell ref="B21:C21"/>
    <mergeCell ref="B22:C22"/>
    <mergeCell ref="D11:G11"/>
    <mergeCell ref="D13:G13"/>
    <mergeCell ref="C36:F36"/>
    <mergeCell ref="B37:C37"/>
    <mergeCell ref="D12:F12"/>
    <mergeCell ref="E21:G21"/>
    <mergeCell ref="E22:G22"/>
    <mergeCell ref="E23:G23"/>
    <mergeCell ref="E24:G24"/>
    <mergeCell ref="D37:E37"/>
    <mergeCell ref="B33:F35"/>
    <mergeCell ref="B25:B26"/>
    <mergeCell ref="B14:B17"/>
    <mergeCell ref="B27:C27"/>
    <mergeCell ref="B28:C28"/>
    <mergeCell ref="B24:C24"/>
    <mergeCell ref="B23:C23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</mergeCells>
  <phoneticPr fontId="8"/>
  <printOptions horizontalCentered="1"/>
  <pageMargins left="0.23622047244094491" right="0.23622047244094491" top="0.74803149606299213" bottom="0.74803149606299213" header="0.31496062992125984" footer="0.31496062992125984"/>
  <pageSetup paperSize="9" scale="83" fitToHeight="2" orientation="portrait" r:id="rId1"/>
  <rowBreaks count="1" manualBreakCount="1">
    <brk id="30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7848ee-6718-48e5-9ff9-3dec833b08cd">
      <Terms xmlns="http://schemas.microsoft.com/office/infopath/2007/PartnerControls"/>
    </lcf76f155ced4ddcb4097134ff3c332f>
    <TaxCatchAll xmlns="4a37506c-ed22-40b4-9e92-85447aa7c2d6" xsi:nil="true"/>
    <_Flow_SignoffStatus xmlns="0b7848ee-6718-48e5-9ff9-3dec833b08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7E3C7B5B4F014F88B6AF8AE0CFDD6C" ma:contentTypeVersion="19" ma:contentTypeDescription="新しいドキュメントを作成します。" ma:contentTypeScope="" ma:versionID="9d036581c01452b21594642532f632fe">
  <xsd:schema xmlns:xsd="http://www.w3.org/2001/XMLSchema" xmlns:xs="http://www.w3.org/2001/XMLSchema" xmlns:p="http://schemas.microsoft.com/office/2006/metadata/properties" xmlns:ns2="0b7848ee-6718-48e5-9ff9-3dec833b08cd" xmlns:ns3="4a37506c-ed22-40b4-9e92-85447aa7c2d6" targetNamespace="http://schemas.microsoft.com/office/2006/metadata/properties" ma:root="true" ma:fieldsID="ab4b584bcb1f35e47bf2284a6a51ebc3" ns2:_="" ns3:_="">
    <xsd:import namespace="0b7848ee-6718-48e5-9ff9-3dec833b08cd"/>
    <xsd:import namespace="4a37506c-ed22-40b4-9e92-85447aa7c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48ee-6718-48e5-9ff9-3dec833b0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37506c-ed22-40b4-9e92-85447aa7c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6635d6-fdfb-4420-8db3-b2844acfce0e}" ma:internalName="TaxCatchAll" ma:showField="CatchAllData" ma:web="4a37506c-ed22-40b4-9e92-85447aa7c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DF8203-98AE-4574-B1AA-518161A870C3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a37506c-ed22-40b4-9e92-85447aa7c2d6"/>
    <ds:schemaRef ds:uri="0b7848ee-6718-48e5-9ff9-3dec833b08c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3344C6-37FB-41F8-8713-DA1355308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FF20F1-105E-4597-8CB7-2891CDAC2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848ee-6718-48e5-9ff9-3dec833b08cd"/>
    <ds:schemaRef ds:uri="4a37506c-ed22-40b4-9e92-85447aa7c2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f4969a-9b8f-4d92-939c-455bf916096d}" enabled="0" method="" siteId="{f2f4969a-9b8f-4d92-939c-455bf91609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【ご記入ください】実習計画書1</vt:lpstr>
      <vt:lpstr>【ご記入ください】実習計画書2</vt:lpstr>
      <vt:lpstr>参考</vt:lpstr>
      <vt:lpstr>(記入不要）</vt:lpstr>
      <vt:lpstr>'(記入不要）'!Print_Area</vt:lpstr>
      <vt:lpstr>【ご記入ください】実習計画書1!Print_Area</vt:lpstr>
      <vt:lpstr>【ご記入ください】実習計画書2!Print_Area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山﨑 美紅優</dc:creator>
  <cp:keywords/>
  <dc:description/>
  <cp:lastModifiedBy>廣瀨 尚子</cp:lastModifiedBy>
  <cp:revision/>
  <cp:lastPrinted>2025-06-11T05:24:29Z</cp:lastPrinted>
  <dcterms:created xsi:type="dcterms:W3CDTF">2025-05-23T04:39:01Z</dcterms:created>
  <dcterms:modified xsi:type="dcterms:W3CDTF">2025-06-19T01:46:12Z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0x010100197E3C7B5B4F014F88B6AF8AE0CFDD6C</vt:lpwstr>
  </property>
  <property fmtid="{D5CDD505-2E9C-101B-9397-08002B2CF9AE}" pid="3" name="MediaServiceImageTags">
    <vt:lpwstr/>
  </property>
</Properties>
</file>